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 activeTab="1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стр.'!$A$2:$F$288</definedName>
    <definedName name="_xlnm.Print_Area" localSheetId="2">'приложение 3 '!$A$1:$I$173</definedName>
    <definedName name="_xlnm.Print_Area" localSheetId="3">'приложение 4'!$A$1:$I$173</definedName>
  </definedNames>
  <calcPr calcId="162913"/>
</workbook>
</file>

<file path=xl/calcChain.xml><?xml version="1.0" encoding="utf-8"?>
<calcChain xmlns="http://schemas.openxmlformats.org/spreadsheetml/2006/main">
  <c r="B275" i="1" l="1"/>
  <c r="B268" i="1"/>
  <c r="B261" i="1"/>
  <c r="B254" i="1"/>
  <c r="B247" i="1"/>
  <c r="B193" i="1"/>
  <c r="B186" i="1"/>
  <c r="B179" i="1"/>
  <c r="B172" i="1"/>
  <c r="B165" i="1"/>
  <c r="B154" i="1"/>
  <c r="B147" i="1"/>
  <c r="B140" i="1"/>
  <c r="B133" i="1"/>
  <c r="B126" i="1"/>
  <c r="B114" i="1" l="1"/>
  <c r="B107" i="1"/>
  <c r="B100" i="1"/>
  <c r="B93" i="1"/>
  <c r="B86" i="1"/>
  <c r="E19" i="14" l="1"/>
  <c r="B221" i="1" l="1"/>
  <c r="B33" i="1"/>
  <c r="B26" i="1"/>
  <c r="B19" i="1"/>
  <c r="B12" i="1"/>
  <c r="B5" i="1"/>
  <c r="B235" i="1" l="1"/>
  <c r="B228" i="1"/>
  <c r="B214" i="1"/>
  <c r="B207" i="1"/>
  <c r="B74" i="1" l="1"/>
  <c r="B67" i="1"/>
  <c r="B60" i="1"/>
  <c r="B53" i="1"/>
  <c r="B46" i="1"/>
  <c r="G136" i="4" l="1"/>
  <c r="G135" i="4"/>
  <c r="G134" i="4"/>
  <c r="G133" i="4"/>
  <c r="G132" i="4"/>
  <c r="G131" i="14"/>
  <c r="G136" i="14"/>
  <c r="G135" i="14"/>
  <c r="G134" i="14"/>
  <c r="G133" i="14"/>
  <c r="G132" i="14"/>
  <c r="F136" i="14" l="1"/>
  <c r="F135" i="14"/>
  <c r="F134" i="14"/>
  <c r="F133" i="14"/>
  <c r="F132" i="14"/>
  <c r="F136" i="4"/>
  <c r="F135" i="4"/>
  <c r="F134" i="4"/>
  <c r="F133" i="4"/>
  <c r="F132" i="4"/>
  <c r="I154" i="4"/>
  <c r="I153" i="4"/>
  <c r="I152" i="4"/>
  <c r="I151" i="4"/>
  <c r="I150" i="4"/>
  <c r="H149" i="4"/>
  <c r="G149" i="4"/>
  <c r="F149" i="4"/>
  <c r="E149" i="4"/>
  <c r="D149" i="4"/>
  <c r="I149" i="4" s="1"/>
  <c r="I154" i="14"/>
  <c r="I153" i="14"/>
  <c r="I152" i="14"/>
  <c r="I151" i="14"/>
  <c r="I150" i="14"/>
  <c r="H149" i="14"/>
  <c r="G149" i="14"/>
  <c r="F149" i="14"/>
  <c r="E149" i="14"/>
  <c r="D149" i="14"/>
  <c r="I149" i="14" s="1"/>
  <c r="I171" i="4" l="1"/>
  <c r="I170" i="4"/>
  <c r="I169" i="4"/>
  <c r="I168" i="4"/>
  <c r="H167" i="4"/>
  <c r="G167" i="4"/>
  <c r="F167" i="4"/>
  <c r="E167" i="4"/>
  <c r="I167" i="4" s="1"/>
  <c r="D167" i="4"/>
  <c r="H166" i="4"/>
  <c r="G166" i="4"/>
  <c r="F166" i="4"/>
  <c r="E166" i="4"/>
  <c r="I166" i="4" s="1"/>
  <c r="D166" i="4"/>
  <c r="H165" i="4"/>
  <c r="G165" i="4"/>
  <c r="F165" i="4"/>
  <c r="E165" i="4"/>
  <c r="I165" i="4" s="1"/>
  <c r="D165" i="4"/>
  <c r="H164" i="4"/>
  <c r="G164" i="4"/>
  <c r="F164" i="4"/>
  <c r="E164" i="4"/>
  <c r="I164" i="4" s="1"/>
  <c r="D164" i="4"/>
  <c r="H163" i="4"/>
  <c r="G163" i="4"/>
  <c r="F163" i="4"/>
  <c r="E163" i="4"/>
  <c r="I163" i="4" s="1"/>
  <c r="D163" i="4"/>
  <c r="H162" i="4"/>
  <c r="G162" i="4"/>
  <c r="F162" i="4"/>
  <c r="E162" i="4"/>
  <c r="I162" i="4" s="1"/>
  <c r="D162" i="4"/>
  <c r="H161" i="4"/>
  <c r="G161" i="4"/>
  <c r="F161" i="4"/>
  <c r="E161" i="4"/>
  <c r="I161" i="4" s="1"/>
  <c r="D161" i="4"/>
  <c r="I160" i="4"/>
  <c r="I159" i="4"/>
  <c r="I158" i="4"/>
  <c r="I157" i="4"/>
  <c r="I156" i="4"/>
  <c r="H155" i="4"/>
  <c r="F155" i="4"/>
  <c r="E155" i="4"/>
  <c r="D155" i="4"/>
  <c r="I155" i="4" s="1"/>
  <c r="I148" i="4"/>
  <c r="I147" i="4"/>
  <c r="I146" i="4"/>
  <c r="I145" i="4"/>
  <c r="I144" i="4"/>
  <c r="H143" i="4"/>
  <c r="G143" i="4"/>
  <c r="F143" i="4"/>
  <c r="E143" i="4"/>
  <c r="I143" i="4" s="1"/>
  <c r="D143" i="4"/>
  <c r="I142" i="4"/>
  <c r="I141" i="4"/>
  <c r="I140" i="4"/>
  <c r="I139" i="4"/>
  <c r="I138" i="4"/>
  <c r="G138" i="4"/>
  <c r="H137" i="4"/>
  <c r="G137" i="4"/>
  <c r="F137" i="4"/>
  <c r="E137" i="4"/>
  <c r="I137" i="4" s="1"/>
  <c r="D137" i="4"/>
  <c r="H136" i="4"/>
  <c r="E136" i="4"/>
  <c r="I136" i="4" s="1"/>
  <c r="D136" i="4"/>
  <c r="H135" i="4"/>
  <c r="E135" i="4"/>
  <c r="I135" i="4" s="1"/>
  <c r="D135" i="4"/>
  <c r="H134" i="4"/>
  <c r="E134" i="4"/>
  <c r="D134" i="4"/>
  <c r="H133" i="4"/>
  <c r="F131" i="4"/>
  <c r="E133" i="4"/>
  <c r="D133" i="4"/>
  <c r="H132" i="4"/>
  <c r="E132" i="4"/>
  <c r="D132" i="4"/>
  <c r="H131" i="4"/>
  <c r="D131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I119" i="4" s="1"/>
  <c r="D119" i="4"/>
  <c r="H118" i="4"/>
  <c r="G118" i="4"/>
  <c r="F118" i="4"/>
  <c r="E118" i="4"/>
  <c r="D118" i="4"/>
  <c r="H117" i="4"/>
  <c r="G117" i="4"/>
  <c r="F117" i="4"/>
  <c r="E117" i="4"/>
  <c r="I117" i="4" s="1"/>
  <c r="D117" i="4"/>
  <c r="H116" i="4"/>
  <c r="G116" i="4"/>
  <c r="F116" i="4"/>
  <c r="E116" i="4"/>
  <c r="D116" i="4"/>
  <c r="H115" i="4"/>
  <c r="H113" i="4" s="1"/>
  <c r="G115" i="4"/>
  <c r="G113" i="4" s="1"/>
  <c r="F115" i="4"/>
  <c r="E115" i="4"/>
  <c r="D115" i="4"/>
  <c r="H114" i="4"/>
  <c r="G114" i="4"/>
  <c r="F114" i="4"/>
  <c r="E114" i="4"/>
  <c r="E113" i="4" s="1"/>
  <c r="D114" i="4"/>
  <c r="D113" i="4"/>
  <c r="I112" i="4"/>
  <c r="I111" i="4"/>
  <c r="I110" i="4"/>
  <c r="I109" i="4"/>
  <c r="I108" i="4"/>
  <c r="H107" i="4"/>
  <c r="G107" i="4"/>
  <c r="F107" i="4"/>
  <c r="E107" i="4"/>
  <c r="D107" i="4"/>
  <c r="I107" i="4" s="1"/>
  <c r="I106" i="4"/>
  <c r="I105" i="4"/>
  <c r="I104" i="4"/>
  <c r="I103" i="4"/>
  <c r="I102" i="4"/>
  <c r="H101" i="4"/>
  <c r="G101" i="4"/>
  <c r="F101" i="4"/>
  <c r="E101" i="4"/>
  <c r="I101" i="4" s="1"/>
  <c r="D101" i="4"/>
  <c r="H100" i="4"/>
  <c r="G100" i="4"/>
  <c r="F100" i="4"/>
  <c r="E100" i="4"/>
  <c r="I100" i="4" s="1"/>
  <c r="D100" i="4"/>
  <c r="H99" i="4"/>
  <c r="G99" i="4"/>
  <c r="F99" i="4"/>
  <c r="F95" i="4" s="1"/>
  <c r="E99" i="4"/>
  <c r="D99" i="4"/>
  <c r="H98" i="4"/>
  <c r="G98" i="4"/>
  <c r="F98" i="4"/>
  <c r="E98" i="4"/>
  <c r="D98" i="4"/>
  <c r="H97" i="4"/>
  <c r="H95" i="4" s="1"/>
  <c r="G97" i="4"/>
  <c r="F97" i="4"/>
  <c r="E97" i="4"/>
  <c r="D97" i="4"/>
  <c r="H96" i="4"/>
  <c r="G96" i="4"/>
  <c r="F96" i="4"/>
  <c r="E96" i="4"/>
  <c r="I96" i="4" s="1"/>
  <c r="D96" i="4"/>
  <c r="D95" i="4"/>
  <c r="I94" i="4"/>
  <c r="I93" i="4"/>
  <c r="I92" i="4"/>
  <c r="I91" i="4"/>
  <c r="I90" i="4"/>
  <c r="H89" i="4"/>
  <c r="G89" i="4"/>
  <c r="F89" i="4"/>
  <c r="E89" i="4"/>
  <c r="D89" i="4"/>
  <c r="I89" i="4" s="1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I77" i="4" s="1"/>
  <c r="H76" i="4"/>
  <c r="G76" i="4"/>
  <c r="F76" i="4"/>
  <c r="E76" i="4"/>
  <c r="D76" i="4"/>
  <c r="H75" i="4"/>
  <c r="H15" i="4" s="1"/>
  <c r="G75" i="4"/>
  <c r="F75" i="4"/>
  <c r="E75" i="4"/>
  <c r="D75" i="4"/>
  <c r="D15" i="4" s="1"/>
  <c r="H74" i="4"/>
  <c r="G74" i="4"/>
  <c r="F74" i="4"/>
  <c r="E74" i="4"/>
  <c r="D74" i="4"/>
  <c r="H73" i="4"/>
  <c r="G73" i="4"/>
  <c r="F73" i="4"/>
  <c r="F13" i="4" s="1"/>
  <c r="E73" i="4"/>
  <c r="D73" i="4"/>
  <c r="H72" i="4"/>
  <c r="G72" i="4"/>
  <c r="F72" i="4"/>
  <c r="E72" i="4"/>
  <c r="D72" i="4"/>
  <c r="G71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I64" i="4" s="1"/>
  <c r="D64" i="4"/>
  <c r="H63" i="4"/>
  <c r="G63" i="4"/>
  <c r="G15" i="4" s="1"/>
  <c r="F63" i="4"/>
  <c r="E63" i="4"/>
  <c r="D63" i="4"/>
  <c r="I63" i="4" s="1"/>
  <c r="H62" i="4"/>
  <c r="G62" i="4"/>
  <c r="F62" i="4"/>
  <c r="E62" i="4"/>
  <c r="D62" i="4"/>
  <c r="H61" i="4"/>
  <c r="G61" i="4"/>
  <c r="F61" i="4"/>
  <c r="E61" i="4"/>
  <c r="I61" i="4" s="1"/>
  <c r="D61" i="4"/>
  <c r="H60" i="4"/>
  <c r="G60" i="4"/>
  <c r="G12" i="4" s="1"/>
  <c r="F60" i="4"/>
  <c r="E60" i="4"/>
  <c r="D60" i="4"/>
  <c r="F59" i="4"/>
  <c r="E59" i="4"/>
  <c r="I58" i="4"/>
  <c r="I57" i="4"/>
  <c r="I56" i="4"/>
  <c r="I55" i="4"/>
  <c r="I54" i="4"/>
  <c r="H53" i="4"/>
  <c r="G53" i="4"/>
  <c r="F53" i="4"/>
  <c r="E53" i="4"/>
  <c r="D53" i="4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1" i="4" s="1"/>
  <c r="I40" i="4"/>
  <c r="I39" i="4"/>
  <c r="I38" i="4"/>
  <c r="I37" i="4"/>
  <c r="I36" i="4"/>
  <c r="H35" i="4"/>
  <c r="G35" i="4"/>
  <c r="F35" i="4"/>
  <c r="E35" i="4"/>
  <c r="I35" i="4" s="1"/>
  <c r="D35" i="4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I23" i="4" s="1"/>
  <c r="D23" i="4"/>
  <c r="H22" i="4"/>
  <c r="G22" i="4"/>
  <c r="F22" i="4"/>
  <c r="E22" i="4"/>
  <c r="I22" i="4" s="1"/>
  <c r="D22" i="4"/>
  <c r="H21" i="4"/>
  <c r="G21" i="4"/>
  <c r="F21" i="4"/>
  <c r="F17" i="4" s="1"/>
  <c r="E21" i="4"/>
  <c r="D21" i="4"/>
  <c r="H20" i="4"/>
  <c r="G20" i="4"/>
  <c r="G17" i="4" s="1"/>
  <c r="F20" i="4"/>
  <c r="E20" i="4"/>
  <c r="D20" i="4"/>
  <c r="H19" i="4"/>
  <c r="H17" i="4" s="1"/>
  <c r="G19" i="4"/>
  <c r="F19" i="4"/>
  <c r="E19" i="4"/>
  <c r="D19" i="4"/>
  <c r="D17" i="4" s="1"/>
  <c r="H18" i="4"/>
  <c r="G18" i="4"/>
  <c r="F18" i="4"/>
  <c r="E18" i="4"/>
  <c r="I18" i="4" s="1"/>
  <c r="D18" i="4"/>
  <c r="G13" i="4"/>
  <c r="I53" i="4" l="1"/>
  <c r="E131" i="4"/>
  <c r="E71" i="4"/>
  <c r="I132" i="4"/>
  <c r="D59" i="4"/>
  <c r="H59" i="4"/>
  <c r="E15" i="4"/>
  <c r="G16" i="4"/>
  <c r="D13" i="4"/>
  <c r="H13" i="4"/>
  <c r="F15" i="4"/>
  <c r="I15" i="4" s="1"/>
  <c r="G95" i="4"/>
  <c r="I98" i="4"/>
  <c r="I115" i="4"/>
  <c r="I113" i="4"/>
  <c r="I114" i="4"/>
  <c r="I19" i="4"/>
  <c r="I62" i="4"/>
  <c r="D71" i="4"/>
  <c r="H71" i="4"/>
  <c r="F14" i="4"/>
  <c r="I76" i="4"/>
  <c r="H16" i="4"/>
  <c r="I97" i="4"/>
  <c r="F113" i="4"/>
  <c r="I118" i="4"/>
  <c r="E16" i="4"/>
  <c r="I20" i="4"/>
  <c r="I21" i="4"/>
  <c r="I60" i="4"/>
  <c r="G14" i="4"/>
  <c r="F71" i="4"/>
  <c r="F12" i="4"/>
  <c r="I74" i="4"/>
  <c r="H14" i="4"/>
  <c r="F16" i="4"/>
  <c r="I99" i="4"/>
  <c r="I116" i="4"/>
  <c r="I133" i="4"/>
  <c r="E12" i="4"/>
  <c r="G131" i="4"/>
  <c r="I134" i="4"/>
  <c r="E14" i="4"/>
  <c r="E95" i="4"/>
  <c r="E13" i="4"/>
  <c r="E17" i="4"/>
  <c r="I17" i="4" s="1"/>
  <c r="G59" i="4"/>
  <c r="D12" i="4"/>
  <c r="H12" i="4"/>
  <c r="H11" i="4" s="1"/>
  <c r="D14" i="4"/>
  <c r="D16" i="4"/>
  <c r="I73" i="4"/>
  <c r="I75" i="4"/>
  <c r="I72" i="4"/>
  <c r="I131" i="4" l="1"/>
  <c r="G11" i="4"/>
  <c r="I14" i="4"/>
  <c r="F11" i="4"/>
  <c r="I13" i="4"/>
  <c r="I71" i="4"/>
  <c r="I16" i="4"/>
  <c r="I59" i="4"/>
  <c r="I95" i="4"/>
  <c r="E11" i="4"/>
  <c r="D11" i="4"/>
  <c r="I12" i="4"/>
  <c r="I11" i="4" l="1"/>
  <c r="G138" i="14"/>
  <c r="E133" i="14"/>
  <c r="E134" i="14"/>
  <c r="E135" i="14"/>
  <c r="E136" i="14"/>
  <c r="E132" i="14"/>
  <c r="I160" i="14"/>
  <c r="I159" i="14"/>
  <c r="I158" i="14"/>
  <c r="I157" i="14"/>
  <c r="I156" i="14"/>
  <c r="H155" i="14"/>
  <c r="F155" i="14"/>
  <c r="E155" i="14"/>
  <c r="D155" i="14"/>
  <c r="I155" i="14" l="1"/>
  <c r="E143" i="14" l="1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I172" i="4" l="1"/>
  <c r="D29" i="14"/>
  <c r="F60" i="14" l="1"/>
  <c r="I172" i="14" l="1"/>
  <c r="I171" i="14"/>
  <c r="I170" i="14"/>
  <c r="I169" i="14"/>
  <c r="I168" i="14"/>
  <c r="H167" i="14"/>
  <c r="H161" i="14" s="1"/>
  <c r="G167" i="14"/>
  <c r="G161" i="14" s="1"/>
  <c r="F167" i="14"/>
  <c r="F161" i="14" s="1"/>
  <c r="E167" i="14"/>
  <c r="D167" i="14"/>
  <c r="D161" i="14" s="1"/>
  <c r="H166" i="14"/>
  <c r="G166" i="14"/>
  <c r="F166" i="14"/>
  <c r="E166" i="14"/>
  <c r="D166" i="14"/>
  <c r="H165" i="14"/>
  <c r="G165" i="14"/>
  <c r="F165" i="14"/>
  <c r="E165" i="14"/>
  <c r="D165" i="14"/>
  <c r="H164" i="14"/>
  <c r="G164" i="14"/>
  <c r="F164" i="14"/>
  <c r="E164" i="14"/>
  <c r="D164" i="14"/>
  <c r="H163" i="14"/>
  <c r="G163" i="14"/>
  <c r="F163" i="14"/>
  <c r="E163" i="14"/>
  <c r="D163" i="14"/>
  <c r="H162" i="14"/>
  <c r="G162" i="14"/>
  <c r="F162" i="14"/>
  <c r="E162" i="14"/>
  <c r="D162" i="14"/>
  <c r="I148" i="14"/>
  <c r="I147" i="14"/>
  <c r="I146" i="14"/>
  <c r="I145" i="14"/>
  <c r="I144" i="14"/>
  <c r="H143" i="14"/>
  <c r="G143" i="14"/>
  <c r="F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D136" i="14"/>
  <c r="H135" i="14"/>
  <c r="D135" i="14"/>
  <c r="H134" i="14"/>
  <c r="D134" i="14"/>
  <c r="H133" i="14"/>
  <c r="D133" i="14"/>
  <c r="H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H60" i="14"/>
  <c r="G60" i="14"/>
  <c r="E60" i="14"/>
  <c r="D60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D21" i="14"/>
  <c r="H20" i="14"/>
  <c r="G20" i="14"/>
  <c r="F20" i="14"/>
  <c r="E20" i="14"/>
  <c r="D20" i="14"/>
  <c r="H19" i="14"/>
  <c r="G19" i="14"/>
  <c r="F19" i="14"/>
  <c r="D19" i="14"/>
  <c r="H18" i="14"/>
  <c r="G18" i="14"/>
  <c r="F18" i="14"/>
  <c r="E18" i="14"/>
  <c r="E17" i="14" s="1"/>
  <c r="D18" i="14"/>
  <c r="F12" i="14" l="1"/>
  <c r="E13" i="14"/>
  <c r="D14" i="14"/>
  <c r="H14" i="14"/>
  <c r="H15" i="14"/>
  <c r="G16" i="14"/>
  <c r="E15" i="14"/>
  <c r="D12" i="14"/>
  <c r="F13" i="14"/>
  <c r="E14" i="14"/>
  <c r="D15" i="14"/>
  <c r="D16" i="14"/>
  <c r="H16" i="14"/>
  <c r="G13" i="14"/>
  <c r="E16" i="14"/>
  <c r="G12" i="14"/>
  <c r="H12" i="14"/>
  <c r="F14" i="14"/>
  <c r="F15" i="14"/>
  <c r="E12" i="14"/>
  <c r="D13" i="14"/>
  <c r="H13" i="14"/>
  <c r="G14" i="14"/>
  <c r="G15" i="14"/>
  <c r="F16" i="14"/>
  <c r="I132" i="14"/>
  <c r="I115" i="14"/>
  <c r="F113" i="14"/>
  <c r="G59" i="14"/>
  <c r="F59" i="14"/>
  <c r="I63" i="14"/>
  <c r="H71" i="14"/>
  <c r="G71" i="14"/>
  <c r="H113" i="14"/>
  <c r="I164" i="14"/>
  <c r="I20" i="14"/>
  <c r="H131" i="14"/>
  <c r="G17" i="14"/>
  <c r="H95" i="14"/>
  <c r="G95" i="14"/>
  <c r="I135" i="14"/>
  <c r="I35" i="14"/>
  <c r="I76" i="14"/>
  <c r="G113" i="14"/>
  <c r="I19" i="14"/>
  <c r="E59" i="14"/>
  <c r="F95" i="14"/>
  <c r="I99" i="14"/>
  <c r="E113" i="14"/>
  <c r="D71" i="14"/>
  <c r="I62" i="14"/>
  <c r="I75" i="14"/>
  <c r="I100" i="14"/>
  <c r="I107" i="14"/>
  <c r="I116" i="14"/>
  <c r="I136" i="14"/>
  <c r="I165" i="14"/>
  <c r="F17" i="14"/>
  <c r="H17" i="14"/>
  <c r="H59" i="14"/>
  <c r="I64" i="14"/>
  <c r="F71" i="14"/>
  <c r="I73" i="14"/>
  <c r="E95" i="14"/>
  <c r="I97" i="14"/>
  <c r="I117" i="14"/>
  <c r="F131" i="14"/>
  <c r="I133" i="14"/>
  <c r="I166" i="14"/>
  <c r="I22" i="14"/>
  <c r="I29" i="14"/>
  <c r="I41" i="14"/>
  <c r="I53" i="14"/>
  <c r="I60" i="14"/>
  <c r="I61" i="14"/>
  <c r="I74" i="14"/>
  <c r="I98" i="14"/>
  <c r="I118" i="14"/>
  <c r="I125" i="14"/>
  <c r="I163" i="14"/>
  <c r="I167" i="14"/>
  <c r="I137" i="14"/>
  <c r="I119" i="14"/>
  <c r="I72" i="14"/>
  <c r="E161" i="14"/>
  <c r="I161" i="14" s="1"/>
  <c r="I162" i="14"/>
  <c r="I143" i="14"/>
  <c r="I114" i="14"/>
  <c r="I101" i="14"/>
  <c r="I96" i="14"/>
  <c r="I83" i="14"/>
  <c r="I65" i="14"/>
  <c r="I47" i="14"/>
  <c r="I18" i="14"/>
  <c r="I21" i="14"/>
  <c r="I23" i="14"/>
  <c r="D131" i="14"/>
  <c r="I134" i="14"/>
  <c r="I89" i="14"/>
  <c r="I77" i="14"/>
  <c r="D17" i="14"/>
  <c r="D59" i="14"/>
  <c r="E71" i="14"/>
  <c r="D95" i="14"/>
  <c r="E131" i="14"/>
  <c r="G11" i="14" l="1"/>
  <c r="E11" i="14"/>
  <c r="I14" i="14"/>
  <c r="I13" i="14"/>
  <c r="I16" i="14"/>
  <c r="F11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<sst xmlns="http://schemas.openxmlformats.org/spreadsheetml/2006/main" count="968" uniqueCount="122">
  <si>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</si>
  <si>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</si>
  <si>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</si>
  <si>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</si>
  <si>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</si>
  <si>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</si>
  <si>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</si>
  <si>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</si>
  <si>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</si>
  <si>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</si>
  <si>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</si>
  <si>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</si>
  <si>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</si>
  <si>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</si>
  <si>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</si>
  <si>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</si>
  <si>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</si>
  <si>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</si>
  <si>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</si>
  <si>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</si>
  <si>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</si>
  <si>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</si>
  <si>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</si>
  <si>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</si>
  <si>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</si>
  <si>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</si>
  <si>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</si>
  <si>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</si>
  <si>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</si>
  <si>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</si>
  <si>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</si>
  <si>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</si>
  <si>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</si>
  <si>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</si>
  <si>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</si>
  <si>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</si>
  <si>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</si>
  <si>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</si>
  <si>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</si>
  <si>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</si>
  <si>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</si>
  <si>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</si>
  <si>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</si>
  <si>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</si>
  <si>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</si>
  <si>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</si>
  <si>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</si>
  <si>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</si>
  <si>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</si>
  <si>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</si>
  <si>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</si>
  <si>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</si>
  <si>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</si>
  <si>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</si>
  <si>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</si>
  <si>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</si>
  <si>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</si>
  <si>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</si>
  <si>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</si>
  <si>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</si>
  <si>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</si>
  <si>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</si>
  <si>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</si>
  <si>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</si>
  <si>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</si>
  <si>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</si>
  <si>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</si>
  <si>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</si>
  <si>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</si>
  <si>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</si>
  <si>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</si>
  <si>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</si>
  <si>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</si>
  <si>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</si>
  <si>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</si>
  <si>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</si>
  <si>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</si>
  <si>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</si>
  <si>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</si>
  <si>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</si>
  <si>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</si>
  <si>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</si>
  <si>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</si>
  <si>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</si>
  <si>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</si>
  <si>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</si>
  <si>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</si>
  <si>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</si>
  <si>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</si>
  <si>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</si>
  <si>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</si>
  <si>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</si>
  <si>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</si>
  <si>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</si>
  <si>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</si>
  <si>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</si>
  <si>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</si>
  <si>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</si>
  <si>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</si>
  <si>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</si>
  <si>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</si>
  <si>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</si>
  <si>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</si>
  <si>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</si>
  <si>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</si>
  <si>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</si>
  <si>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</si>
  <si>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</si>
  <si>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</si>
  <si>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</si>
  <si>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</si>
  <si>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</si>
  <si>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от 28.11.2022 года № 41, от 12.12.2022 года № 47)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</si>
  <si>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от 28.11.2022 года № 41, от 12.12.2022 года № 47) (далее - Программа) следующие изменения:</t>
  </si>
  <si>
    <t xml:space="preserve">«23» декабря 2022 г.                                                                                                              </t>
  </si>
  <si>
    <t>№ 48</t>
  </si>
  <si>
    <t>1.3. Строку «Ресурсное обеспечение подпрограммы» паспорта подпрограммы «Повышение эффективности бюджетных расходов Октябрьского сельского поселения  на  2021-2025 годы» изложить в следующей редакции:</t>
  </si>
  <si>
    <t>1.4. Строку «Ресурсное обеспечение подпрограммы» паспорта подпрограммы «Развитие инфраструктуры на территории Октябрьского сельского поселения  на  2021-2025 годы» изложить в следующей редакции:</t>
  </si>
  <si>
    <t>1.5. Строку «Ресурсное обеспечение подпрограммы» паспорта подпрограммы «Обеспечение комплексного пространственного и территориального развития Октябрьского сельского поселения на  2021-2025 годы» изложить в следующей редакции:</t>
  </si>
  <si>
    <t>1.7. Строку «Ресурсное обеспечение подпрограммы» паспорта подпрограммы «Энергосбережение и повышение энергетической эффективности на территории Октябрьского сельского поселения на  2021-2025 годы» изложить в следующей редакции:</t>
  </si>
  <si>
    <t>1.6. Строку «Ресурсное обеспечение подпрограммы» паспорта подпрограммы «Развитие культуры и спорта на территории Октябрьского сельского поселения на  2021-2025 годы» изложить в следующей редакции:</t>
  </si>
  <si>
    <t>1.8. Приложение № 3, 4  к муниципальной программе изложить в новой редакции (прилагаются).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</si>
</sst>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/>
    <xf numFmtId="0" fontId="2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8" xfId="0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13" zoomScale="60" zoomScaleNormal="79" workbookViewId="0">
      <selection activeCell="A12" sqref="A12:C12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0" t="s">
        <v>0</v>
      </c>
      <c r="B1" s="65"/>
    </row>
    <row r="2" spans="1:8" ht="46.5" customHeight="1" x14ac:dyDescent="0.3">
      <c r="A2" s="40" t="s">
        <v>101</v>
      </c>
    </row>
    <row r="3" spans="1:8" ht="46.5" customHeight="1" x14ac:dyDescent="0.3">
      <c r="A3" s="40" t="s">
        <v>102</v>
      </c>
    </row>
    <row r="4" spans="1:8" ht="32.450000000000003" customHeight="1" x14ac:dyDescent="0.3">
      <c r="A4" s="40" t="s">
        <v>103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114</v>
      </c>
      <c r="B8" s="15" t="s">
        <v>115</v>
      </c>
      <c r="C8" s="21"/>
      <c r="H8" s="8"/>
    </row>
    <row r="9" spans="1:8" ht="63.6" customHeight="1" x14ac:dyDescent="0.3">
      <c r="A9" s="40" t="s">
        <v>69</v>
      </c>
      <c r="B9" s="15"/>
      <c r="C9" s="15"/>
    </row>
    <row r="10" spans="1:8" ht="34.5" customHeight="1" x14ac:dyDescent="0.3">
      <c r="A10" s="13"/>
    </row>
    <row r="11" spans="1:8" ht="177.75" customHeight="1" x14ac:dyDescent="0.3">
      <c r="A11" s="80" t="s">
        <v>112</v>
      </c>
      <c r="B11" s="80"/>
      <c r="C11" s="80"/>
    </row>
    <row r="12" spans="1:8" ht="210" customHeight="1" x14ac:dyDescent="0.3">
      <c r="A12" s="77" t="s">
        <v>84</v>
      </c>
      <c r="B12" s="77"/>
      <c r="C12" s="77"/>
    </row>
    <row r="13" spans="1:8" ht="45" customHeight="1" x14ac:dyDescent="0.3">
      <c r="A13" s="79" t="s">
        <v>2</v>
      </c>
      <c r="B13" s="79"/>
      <c r="C13" s="79"/>
    </row>
    <row r="14" spans="1:8" ht="217.5" customHeight="1" x14ac:dyDescent="0.3">
      <c r="A14" s="77" t="s">
        <v>113</v>
      </c>
      <c r="B14" s="77"/>
      <c r="C14" s="77"/>
    </row>
    <row r="15" spans="1:8" ht="111.6" customHeight="1" x14ac:dyDescent="0.3">
      <c r="A15" s="78" t="s">
        <v>111</v>
      </c>
      <c r="B15" s="78"/>
      <c r="C15" s="78"/>
      <c r="D15" s="53"/>
      <c r="E15" s="53"/>
      <c r="F15" s="53"/>
    </row>
    <row r="16" spans="1:8" ht="18.75" customHeight="1" x14ac:dyDescent="0.3">
      <c r="A16" s="53"/>
      <c r="B16" s="53"/>
      <c r="C16" s="53"/>
      <c r="D16" s="53"/>
      <c r="E16" s="53"/>
      <c r="F16" s="53"/>
    </row>
    <row r="17" spans="1:6" ht="18.75" customHeight="1" x14ac:dyDescent="0.3">
      <c r="A17" s="53"/>
      <c r="B17" s="53"/>
      <c r="C17" s="53"/>
      <c r="D17" s="53"/>
      <c r="E17" s="53"/>
      <c r="F17" s="53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0"/>
  <sheetViews>
    <sheetView tabSelected="1" view="pageBreakPreview" topLeftCell="A244" zoomScale="60" zoomScaleNormal="68" workbookViewId="0">
      <selection activeCell="A41" sqref="A41:F42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"/>
      <c r="B2" s="34"/>
      <c r="C2" s="9"/>
      <c r="D2" s="9"/>
      <c r="E2" s="12"/>
      <c r="F2" s="9"/>
    </row>
    <row r="3" spans="1:6" ht="18.75" customHeight="1" x14ac:dyDescent="0.3">
      <c r="A3" s="5"/>
      <c r="B3" s="63"/>
      <c r="C3" s="9"/>
      <c r="D3" s="9"/>
      <c r="E3" s="12"/>
      <c r="F3" s="9"/>
    </row>
    <row r="4" spans="1:6" ht="54" customHeight="1" x14ac:dyDescent="0.3">
      <c r="A4" s="81" t="s">
        <v>85</v>
      </c>
      <c r="B4" s="87" t="s">
        <v>3</v>
      </c>
      <c r="C4" s="84"/>
      <c r="D4" s="84"/>
      <c r="E4" s="84"/>
      <c r="F4" s="85"/>
    </row>
    <row r="5" spans="1:6" ht="18.75" customHeight="1" x14ac:dyDescent="0.3">
      <c r="A5" s="82"/>
      <c r="B5" s="88">
        <f>E6+E7+E8+E9+E10</f>
        <v>39864.400000000001</v>
      </c>
      <c r="C5" s="86"/>
      <c r="D5" s="86"/>
      <c r="E5" s="86"/>
      <c r="F5" s="41" t="s">
        <v>58</v>
      </c>
    </row>
    <row r="6" spans="1:6" ht="18.75" customHeight="1" x14ac:dyDescent="0.3">
      <c r="A6" s="82"/>
      <c r="B6" s="42">
        <v>2021</v>
      </c>
      <c r="C6" s="43" t="s">
        <v>56</v>
      </c>
      <c r="D6" s="43"/>
      <c r="E6" s="44">
        <v>8881.7000000000007</v>
      </c>
      <c r="F6" s="41" t="s">
        <v>57</v>
      </c>
    </row>
    <row r="7" spans="1:6" ht="18.75" customHeight="1" x14ac:dyDescent="0.3">
      <c r="A7" s="82"/>
      <c r="B7" s="42">
        <v>2022</v>
      </c>
      <c r="C7" s="43" t="s">
        <v>56</v>
      </c>
      <c r="D7" s="43"/>
      <c r="E7" s="44">
        <v>10165</v>
      </c>
      <c r="F7" s="41" t="s">
        <v>57</v>
      </c>
    </row>
    <row r="8" spans="1:6" ht="18.75" customHeight="1" x14ac:dyDescent="0.3">
      <c r="A8" s="82"/>
      <c r="B8" s="42">
        <v>2023</v>
      </c>
      <c r="C8" s="43" t="s">
        <v>56</v>
      </c>
      <c r="D8" s="43"/>
      <c r="E8" s="44">
        <v>6495.7</v>
      </c>
      <c r="F8" s="41" t="s">
        <v>57</v>
      </c>
    </row>
    <row r="9" spans="1:6" ht="18.75" customHeight="1" x14ac:dyDescent="0.3">
      <c r="A9" s="82"/>
      <c r="B9" s="42">
        <v>2024</v>
      </c>
      <c r="C9" s="43" t="s">
        <v>56</v>
      </c>
      <c r="D9" s="43"/>
      <c r="E9" s="73">
        <v>6817.4</v>
      </c>
      <c r="F9" s="41" t="s">
        <v>57</v>
      </c>
    </row>
    <row r="10" spans="1:6" ht="18.75" customHeight="1" x14ac:dyDescent="0.3">
      <c r="A10" s="82"/>
      <c r="B10" s="45">
        <v>2025</v>
      </c>
      <c r="C10" s="46" t="s">
        <v>56</v>
      </c>
      <c r="D10" s="46"/>
      <c r="E10" s="47">
        <v>7504.6</v>
      </c>
      <c r="F10" s="48" t="s">
        <v>57</v>
      </c>
    </row>
    <row r="11" spans="1:6" ht="48.75" customHeight="1" x14ac:dyDescent="0.3">
      <c r="A11" s="82"/>
      <c r="B11" s="87" t="s">
        <v>70</v>
      </c>
      <c r="C11" s="84"/>
      <c r="D11" s="84"/>
      <c r="E11" s="84"/>
      <c r="F11" s="85"/>
    </row>
    <row r="12" spans="1:6" ht="18.75" customHeight="1" x14ac:dyDescent="0.3">
      <c r="A12" s="82"/>
      <c r="B12" s="88">
        <f>E13+E14+E15+E16+E17</f>
        <v>33797.100000000006</v>
      </c>
      <c r="C12" s="86"/>
      <c r="D12" s="86"/>
      <c r="E12" s="86"/>
      <c r="F12" s="41" t="s">
        <v>58</v>
      </c>
    </row>
    <row r="13" spans="1:6" ht="18.75" customHeight="1" x14ac:dyDescent="0.3">
      <c r="A13" s="82"/>
      <c r="B13" s="42">
        <v>2021</v>
      </c>
      <c r="C13" s="49" t="s">
        <v>56</v>
      </c>
      <c r="D13" s="49"/>
      <c r="E13" s="44">
        <v>7827.6</v>
      </c>
      <c r="F13" s="41" t="s">
        <v>57</v>
      </c>
    </row>
    <row r="14" spans="1:6" ht="18.75" customHeight="1" x14ac:dyDescent="0.3">
      <c r="A14" s="82"/>
      <c r="B14" s="42">
        <v>2022</v>
      </c>
      <c r="C14" s="49" t="s">
        <v>56</v>
      </c>
      <c r="D14" s="49"/>
      <c r="E14" s="44">
        <v>8826.7000000000007</v>
      </c>
      <c r="F14" s="41" t="s">
        <v>57</v>
      </c>
    </row>
    <row r="15" spans="1:6" ht="18.75" customHeight="1" x14ac:dyDescent="0.3">
      <c r="A15" s="82"/>
      <c r="B15" s="42">
        <v>2023</v>
      </c>
      <c r="C15" s="49" t="s">
        <v>56</v>
      </c>
      <c r="D15" s="49"/>
      <c r="E15" s="44">
        <v>5054.2</v>
      </c>
      <c r="F15" s="41" t="s">
        <v>57</v>
      </c>
    </row>
    <row r="16" spans="1:6" ht="18.75" customHeight="1" x14ac:dyDescent="0.3">
      <c r="A16" s="82"/>
      <c r="B16" s="62">
        <v>2024</v>
      </c>
      <c r="C16" s="49" t="s">
        <v>56</v>
      </c>
      <c r="D16" s="49"/>
      <c r="E16" s="44">
        <v>4713.8</v>
      </c>
      <c r="F16" s="41" t="s">
        <v>57</v>
      </c>
    </row>
    <row r="17" spans="1:6" ht="18.75" customHeight="1" x14ac:dyDescent="0.3">
      <c r="A17" s="82"/>
      <c r="B17" s="61">
        <v>2025</v>
      </c>
      <c r="C17" s="52" t="s">
        <v>56</v>
      </c>
      <c r="D17" s="52"/>
      <c r="E17" s="47">
        <v>7374.8</v>
      </c>
      <c r="F17" s="48" t="s">
        <v>57</v>
      </c>
    </row>
    <row r="18" spans="1:6" ht="44.25" customHeight="1" x14ac:dyDescent="0.3">
      <c r="A18" s="82"/>
      <c r="B18" s="87" t="s">
        <v>104</v>
      </c>
      <c r="C18" s="84"/>
      <c r="D18" s="84"/>
      <c r="E18" s="84"/>
      <c r="F18" s="85"/>
    </row>
    <row r="19" spans="1:6" ht="18.75" customHeight="1" x14ac:dyDescent="0.3">
      <c r="A19" s="82"/>
      <c r="B19" s="88">
        <f>E20+E21+E22+E23+E24</f>
        <v>387.70000000000005</v>
      </c>
      <c r="C19" s="86"/>
      <c r="D19" s="86"/>
      <c r="E19" s="86"/>
      <c r="F19" s="41" t="s">
        <v>58</v>
      </c>
    </row>
    <row r="20" spans="1:6" ht="18.75" customHeight="1" x14ac:dyDescent="0.3">
      <c r="A20" s="82"/>
      <c r="B20" s="42">
        <v>2021</v>
      </c>
      <c r="C20" s="49" t="s">
        <v>56</v>
      </c>
      <c r="D20" s="49"/>
      <c r="E20" s="44">
        <v>122.1</v>
      </c>
      <c r="F20" s="41" t="s">
        <v>57</v>
      </c>
    </row>
    <row r="21" spans="1:6" ht="18.75" customHeight="1" x14ac:dyDescent="0.3">
      <c r="A21" s="82"/>
      <c r="B21" s="42">
        <v>2022</v>
      </c>
      <c r="C21" s="49" t="s">
        <v>56</v>
      </c>
      <c r="D21" s="49"/>
      <c r="E21" s="44">
        <v>265.60000000000002</v>
      </c>
      <c r="F21" s="41" t="s">
        <v>57</v>
      </c>
    </row>
    <row r="22" spans="1:6" ht="18.75" customHeight="1" x14ac:dyDescent="0.3">
      <c r="A22" s="82"/>
      <c r="B22" s="42">
        <v>2023</v>
      </c>
      <c r="C22" s="49" t="s">
        <v>56</v>
      </c>
      <c r="D22" s="49"/>
      <c r="E22" s="44">
        <v>0</v>
      </c>
      <c r="F22" s="41" t="s">
        <v>57</v>
      </c>
    </row>
    <row r="23" spans="1:6" ht="18.75" customHeight="1" x14ac:dyDescent="0.3">
      <c r="A23" s="82"/>
      <c r="B23" s="62">
        <v>2024</v>
      </c>
      <c r="C23" s="49" t="s">
        <v>56</v>
      </c>
      <c r="D23" s="49"/>
      <c r="E23" s="44">
        <v>0</v>
      </c>
      <c r="F23" s="41" t="s">
        <v>57</v>
      </c>
    </row>
    <row r="24" spans="1:6" ht="18.75" customHeight="1" x14ac:dyDescent="0.3">
      <c r="A24" s="82"/>
      <c r="B24" s="61">
        <v>2025</v>
      </c>
      <c r="C24" s="52" t="s">
        <v>56</v>
      </c>
      <c r="D24" s="52"/>
      <c r="E24" s="47">
        <v>0</v>
      </c>
      <c r="F24" s="48" t="s">
        <v>57</v>
      </c>
    </row>
    <row r="25" spans="1:6" ht="45" customHeight="1" x14ac:dyDescent="0.3">
      <c r="A25" s="82"/>
      <c r="B25" s="87" t="s">
        <v>4</v>
      </c>
      <c r="C25" s="84"/>
      <c r="D25" s="84"/>
      <c r="E25" s="84"/>
      <c r="F25" s="85"/>
    </row>
    <row r="26" spans="1:6" ht="18.75" customHeight="1" x14ac:dyDescent="0.3">
      <c r="A26" s="82"/>
      <c r="B26" s="88">
        <f>E27+E28+E29+E30+E31</f>
        <v>4960.8</v>
      </c>
      <c r="C26" s="86"/>
      <c r="D26" s="86"/>
      <c r="E26" s="86"/>
      <c r="F26" s="41" t="s">
        <v>58</v>
      </c>
    </row>
    <row r="27" spans="1:6" ht="18.75" customHeight="1" x14ac:dyDescent="0.3">
      <c r="A27" s="82"/>
      <c r="B27" s="42">
        <v>2021</v>
      </c>
      <c r="C27" s="50" t="s">
        <v>56</v>
      </c>
      <c r="D27" s="50"/>
      <c r="E27" s="44">
        <v>794.7</v>
      </c>
      <c r="F27" s="41" t="s">
        <v>57</v>
      </c>
    </row>
    <row r="28" spans="1:6" ht="18.75" customHeight="1" x14ac:dyDescent="0.3">
      <c r="A28" s="82"/>
      <c r="B28" s="42">
        <v>2022</v>
      </c>
      <c r="C28" s="50" t="s">
        <v>56</v>
      </c>
      <c r="D28" s="50"/>
      <c r="E28" s="44">
        <v>921.1</v>
      </c>
      <c r="F28" s="41" t="s">
        <v>57</v>
      </c>
    </row>
    <row r="29" spans="1:6" ht="18.75" customHeight="1" x14ac:dyDescent="0.3">
      <c r="A29" s="82"/>
      <c r="B29" s="42">
        <v>2023</v>
      </c>
      <c r="C29" s="50" t="s">
        <v>56</v>
      </c>
      <c r="D29" s="50"/>
      <c r="E29" s="44">
        <v>1293.8</v>
      </c>
      <c r="F29" s="41" t="s">
        <v>57</v>
      </c>
    </row>
    <row r="30" spans="1:6" ht="18.75" customHeight="1" x14ac:dyDescent="0.3">
      <c r="A30" s="82"/>
      <c r="B30" s="42">
        <v>2024</v>
      </c>
      <c r="C30" s="50" t="s">
        <v>56</v>
      </c>
      <c r="D30" s="50"/>
      <c r="E30" s="44">
        <v>1950.5</v>
      </c>
      <c r="F30" s="41" t="s">
        <v>57</v>
      </c>
    </row>
    <row r="31" spans="1:6" ht="18.75" customHeight="1" x14ac:dyDescent="0.3">
      <c r="A31" s="82"/>
      <c r="B31" s="45">
        <v>2025</v>
      </c>
      <c r="C31" s="50" t="s">
        <v>56</v>
      </c>
      <c r="D31" s="50"/>
      <c r="E31" s="44">
        <v>0.7</v>
      </c>
      <c r="F31" s="41" t="s">
        <v>57</v>
      </c>
    </row>
    <row r="32" spans="1:6" ht="43.5" customHeight="1" x14ac:dyDescent="0.3">
      <c r="A32" s="82"/>
      <c r="B32" s="87" t="s">
        <v>86</v>
      </c>
      <c r="C32" s="84"/>
      <c r="D32" s="84"/>
      <c r="E32" s="84"/>
      <c r="F32" s="85"/>
    </row>
    <row r="33" spans="1:6" ht="18.75" customHeight="1" x14ac:dyDescent="0.3">
      <c r="A33" s="82"/>
      <c r="B33" s="90">
        <f>E34+E35+E36+E37+E38</f>
        <v>718.8</v>
      </c>
      <c r="C33" s="94"/>
      <c r="D33" s="94"/>
      <c r="E33" s="94"/>
      <c r="F33" s="41" t="s">
        <v>58</v>
      </c>
    </row>
    <row r="34" spans="1:6" ht="18.75" customHeight="1" x14ac:dyDescent="0.3">
      <c r="A34" s="82"/>
      <c r="B34" s="42">
        <v>2021</v>
      </c>
      <c r="C34" s="49" t="s">
        <v>56</v>
      </c>
      <c r="D34" s="49"/>
      <c r="E34" s="69">
        <v>137.30000000000001</v>
      </c>
      <c r="F34" s="41" t="s">
        <v>57</v>
      </c>
    </row>
    <row r="35" spans="1:6" ht="18.75" customHeight="1" x14ac:dyDescent="0.3">
      <c r="A35" s="82"/>
      <c r="B35" s="42">
        <v>2022</v>
      </c>
      <c r="C35" s="49" t="s">
        <v>56</v>
      </c>
      <c r="D35" s="49"/>
      <c r="E35" s="69">
        <v>151.6</v>
      </c>
      <c r="F35" s="41" t="s">
        <v>57</v>
      </c>
    </row>
    <row r="36" spans="1:6" ht="18.75" customHeight="1" x14ac:dyDescent="0.3">
      <c r="A36" s="82"/>
      <c r="B36" s="42">
        <v>2023</v>
      </c>
      <c r="C36" s="49" t="s">
        <v>56</v>
      </c>
      <c r="D36" s="49"/>
      <c r="E36" s="69">
        <v>147.69999999999999</v>
      </c>
      <c r="F36" s="41" t="s">
        <v>57</v>
      </c>
    </row>
    <row r="37" spans="1:6" ht="18.75" customHeight="1" x14ac:dyDescent="0.3">
      <c r="A37" s="82"/>
      <c r="B37" s="42">
        <v>2024</v>
      </c>
      <c r="C37" s="49" t="s">
        <v>56</v>
      </c>
      <c r="D37" s="49"/>
      <c r="E37" s="69">
        <v>153.1</v>
      </c>
      <c r="F37" s="41" t="s">
        <v>57</v>
      </c>
    </row>
    <row r="38" spans="1:6" ht="18.75" customHeight="1" x14ac:dyDescent="0.3">
      <c r="A38" s="83"/>
      <c r="B38" s="45">
        <v>2025</v>
      </c>
      <c r="C38" s="52" t="s">
        <v>56</v>
      </c>
      <c r="D38" s="52"/>
      <c r="E38" s="70">
        <v>129.1</v>
      </c>
      <c r="F38" s="48" t="s">
        <v>57</v>
      </c>
    </row>
    <row r="39" spans="1:6" ht="18.75" customHeight="1" x14ac:dyDescent="0.3">
      <c r="A39" s="5"/>
      <c r="B39" s="63"/>
      <c r="C39" s="9"/>
      <c r="D39" s="9"/>
      <c r="E39" s="12"/>
      <c r="F39" s="9"/>
    </row>
    <row r="40" spans="1:6" ht="18.75" customHeight="1" x14ac:dyDescent="0.3">
      <c r="A40" s="5"/>
      <c r="B40" s="63"/>
      <c r="C40" s="9"/>
      <c r="D40" s="9"/>
      <c r="E40" s="12"/>
      <c r="F40" s="9"/>
    </row>
    <row r="41" spans="1:6" ht="18.75" customHeight="1" x14ac:dyDescent="0.3">
      <c r="A41" s="78" t="s">
        <v>110</v>
      </c>
      <c r="B41" s="78"/>
      <c r="C41" s="78"/>
      <c r="D41" s="78"/>
      <c r="E41" s="78"/>
      <c r="F41" s="78"/>
    </row>
    <row r="42" spans="1:6" ht="57" customHeight="1" x14ac:dyDescent="0.3">
      <c r="A42" s="78"/>
      <c r="B42" s="78"/>
      <c r="C42" s="78"/>
      <c r="D42" s="78"/>
      <c r="E42" s="78"/>
      <c r="F42" s="78"/>
    </row>
    <row r="43" spans="1:6" ht="18.75" customHeight="1" x14ac:dyDescent="0.3">
      <c r="A43" s="5"/>
      <c r="B43" s="63"/>
      <c r="C43" s="9"/>
      <c r="D43" s="9"/>
      <c r="E43" s="12"/>
      <c r="F43" s="9"/>
    </row>
    <row r="44" spans="1:6" ht="18.75" customHeight="1" x14ac:dyDescent="0.3">
      <c r="A44" s="5"/>
      <c r="B44" s="63"/>
      <c r="C44" s="9"/>
      <c r="D44" s="9"/>
      <c r="E44" s="12"/>
      <c r="F44" s="9"/>
    </row>
    <row r="45" spans="1:6" ht="46.5" customHeight="1" x14ac:dyDescent="0.3">
      <c r="A45" s="81" t="s">
        <v>85</v>
      </c>
      <c r="B45" s="84" t="s">
        <v>3</v>
      </c>
      <c r="C45" s="84"/>
      <c r="D45" s="84"/>
      <c r="E45" s="84"/>
      <c r="F45" s="85"/>
    </row>
    <row r="46" spans="1:6" ht="18.75" customHeight="1" x14ac:dyDescent="0.3">
      <c r="A46" s="82"/>
      <c r="B46" s="86">
        <f>E47+E48+E49+E50+E51</f>
        <v>20831.300000000003</v>
      </c>
      <c r="C46" s="86"/>
      <c r="D46" s="86"/>
      <c r="E46" s="86"/>
      <c r="F46" s="41" t="s">
        <v>58</v>
      </c>
    </row>
    <row r="47" spans="1:6" ht="18.75" customHeight="1" x14ac:dyDescent="0.3">
      <c r="A47" s="82"/>
      <c r="B47" s="42">
        <v>2021</v>
      </c>
      <c r="C47" s="43" t="s">
        <v>56</v>
      </c>
      <c r="D47" s="43"/>
      <c r="E47" s="44">
        <v>4696.1000000000004</v>
      </c>
      <c r="F47" s="41" t="s">
        <v>57</v>
      </c>
    </row>
    <row r="48" spans="1:6" ht="18.75" customHeight="1" x14ac:dyDescent="0.3">
      <c r="A48" s="82"/>
      <c r="B48" s="42">
        <v>2022</v>
      </c>
      <c r="C48" s="43" t="s">
        <v>56</v>
      </c>
      <c r="D48" s="43"/>
      <c r="E48" s="44">
        <v>5330</v>
      </c>
      <c r="F48" s="41" t="s">
        <v>57</v>
      </c>
    </row>
    <row r="49" spans="1:6" ht="18.75" customHeight="1" x14ac:dyDescent="0.3">
      <c r="A49" s="82"/>
      <c r="B49" s="42">
        <v>2023</v>
      </c>
      <c r="C49" s="43" t="s">
        <v>56</v>
      </c>
      <c r="D49" s="43"/>
      <c r="E49" s="44">
        <v>3423.8</v>
      </c>
      <c r="F49" s="41" t="s">
        <v>57</v>
      </c>
    </row>
    <row r="50" spans="1:6" ht="18.75" customHeight="1" x14ac:dyDescent="0.3">
      <c r="A50" s="82"/>
      <c r="B50" s="42">
        <v>2024</v>
      </c>
      <c r="C50" s="43" t="s">
        <v>56</v>
      </c>
      <c r="D50" s="43"/>
      <c r="E50" s="44">
        <v>3429.2</v>
      </c>
      <c r="F50" s="41" t="s">
        <v>57</v>
      </c>
    </row>
    <row r="51" spans="1:6" ht="18.75" customHeight="1" x14ac:dyDescent="0.3">
      <c r="A51" s="82"/>
      <c r="B51" s="45">
        <v>2025</v>
      </c>
      <c r="C51" s="46" t="s">
        <v>56</v>
      </c>
      <c r="D51" s="46"/>
      <c r="E51" s="47">
        <v>3952.2</v>
      </c>
      <c r="F51" s="48" t="s">
        <v>57</v>
      </c>
    </row>
    <row r="52" spans="1:6" ht="49.5" customHeight="1" x14ac:dyDescent="0.3">
      <c r="A52" s="82"/>
      <c r="B52" s="87" t="s">
        <v>70</v>
      </c>
      <c r="C52" s="84"/>
      <c r="D52" s="84"/>
      <c r="E52" s="84"/>
      <c r="F52" s="85"/>
    </row>
    <row r="53" spans="1:6" ht="18.75" customHeight="1" x14ac:dyDescent="0.3">
      <c r="A53" s="82"/>
      <c r="B53" s="88">
        <f>E54+E55+E56+E57+E58</f>
        <v>19852.599999999999</v>
      </c>
      <c r="C53" s="86"/>
      <c r="D53" s="86"/>
      <c r="E53" s="86"/>
      <c r="F53" s="41" t="s">
        <v>58</v>
      </c>
    </row>
    <row r="54" spans="1:6" ht="18.75" customHeight="1" x14ac:dyDescent="0.3">
      <c r="A54" s="82"/>
      <c r="B54" s="42">
        <v>2021</v>
      </c>
      <c r="C54" s="49" t="s">
        <v>56</v>
      </c>
      <c r="D54" s="49"/>
      <c r="E54" s="44">
        <v>4436</v>
      </c>
      <c r="F54" s="41" t="s">
        <v>57</v>
      </c>
    </row>
    <row r="55" spans="1:6" ht="18.75" customHeight="1" x14ac:dyDescent="0.3">
      <c r="A55" s="82"/>
      <c r="B55" s="42">
        <v>2022</v>
      </c>
      <c r="C55" s="49" t="s">
        <v>56</v>
      </c>
      <c r="D55" s="49"/>
      <c r="E55" s="44">
        <v>5043.3999999999996</v>
      </c>
      <c r="F55" s="41" t="s">
        <v>57</v>
      </c>
    </row>
    <row r="56" spans="1:6" ht="18.75" customHeight="1" x14ac:dyDescent="0.3">
      <c r="A56" s="82"/>
      <c r="B56" s="42">
        <v>2023</v>
      </c>
      <c r="C56" s="49" t="s">
        <v>56</v>
      </c>
      <c r="D56" s="49"/>
      <c r="E56" s="44">
        <v>3275.4</v>
      </c>
      <c r="F56" s="41" t="s">
        <v>57</v>
      </c>
    </row>
    <row r="57" spans="1:6" ht="18.75" customHeight="1" x14ac:dyDescent="0.3">
      <c r="A57" s="82"/>
      <c r="B57" s="62">
        <v>2024</v>
      </c>
      <c r="C57" s="49" t="s">
        <v>56</v>
      </c>
      <c r="D57" s="49"/>
      <c r="E57" s="44">
        <v>3275.4</v>
      </c>
      <c r="F57" s="41" t="s">
        <v>57</v>
      </c>
    </row>
    <row r="58" spans="1:6" ht="18.75" customHeight="1" x14ac:dyDescent="0.3">
      <c r="A58" s="82"/>
      <c r="B58" s="61">
        <v>2025</v>
      </c>
      <c r="C58" s="52" t="s">
        <v>56</v>
      </c>
      <c r="D58" s="52"/>
      <c r="E58" s="47">
        <v>3822.4</v>
      </c>
      <c r="F58" s="48" t="s">
        <v>57</v>
      </c>
    </row>
    <row r="59" spans="1:6" ht="48.75" customHeight="1" x14ac:dyDescent="0.3">
      <c r="A59" s="82"/>
      <c r="B59" s="87" t="s">
        <v>104</v>
      </c>
      <c r="C59" s="84"/>
      <c r="D59" s="84"/>
      <c r="E59" s="84"/>
      <c r="F59" s="85"/>
    </row>
    <row r="60" spans="1:6" ht="18.75" customHeight="1" x14ac:dyDescent="0.3">
      <c r="A60" s="82"/>
      <c r="B60" s="88">
        <f>E61+E62+E63+E64+E65</f>
        <v>256.29999999999995</v>
      </c>
      <c r="C60" s="86"/>
      <c r="D60" s="86"/>
      <c r="E60" s="86"/>
      <c r="F60" s="41" t="s">
        <v>58</v>
      </c>
    </row>
    <row r="61" spans="1:6" ht="18.75" customHeight="1" x14ac:dyDescent="0.3">
      <c r="A61" s="82"/>
      <c r="B61" s="42">
        <v>2021</v>
      </c>
      <c r="C61" s="49" t="s">
        <v>56</v>
      </c>
      <c r="D61" s="49"/>
      <c r="E61" s="44">
        <v>122.1</v>
      </c>
      <c r="F61" s="41" t="s">
        <v>57</v>
      </c>
    </row>
    <row r="62" spans="1:6" ht="18.75" customHeight="1" x14ac:dyDescent="0.3">
      <c r="A62" s="82"/>
      <c r="B62" s="42">
        <v>2022</v>
      </c>
      <c r="C62" s="49" t="s">
        <v>56</v>
      </c>
      <c r="D62" s="49"/>
      <c r="E62" s="44">
        <v>134.19999999999999</v>
      </c>
      <c r="F62" s="41" t="s">
        <v>57</v>
      </c>
    </row>
    <row r="63" spans="1:6" ht="18.75" customHeight="1" x14ac:dyDescent="0.3">
      <c r="A63" s="82"/>
      <c r="B63" s="42">
        <v>2023</v>
      </c>
      <c r="C63" s="49" t="s">
        <v>56</v>
      </c>
      <c r="D63" s="49"/>
      <c r="E63" s="44">
        <v>0</v>
      </c>
      <c r="F63" s="41" t="s">
        <v>57</v>
      </c>
    </row>
    <row r="64" spans="1:6" ht="18.75" customHeight="1" x14ac:dyDescent="0.3">
      <c r="A64" s="82"/>
      <c r="B64" s="62">
        <v>2024</v>
      </c>
      <c r="C64" s="49" t="s">
        <v>56</v>
      </c>
      <c r="D64" s="49"/>
      <c r="E64" s="44">
        <v>0</v>
      </c>
      <c r="F64" s="41" t="s">
        <v>57</v>
      </c>
    </row>
    <row r="65" spans="1:6" ht="18.75" customHeight="1" x14ac:dyDescent="0.3">
      <c r="A65" s="82"/>
      <c r="B65" s="61">
        <v>2025</v>
      </c>
      <c r="C65" s="52" t="s">
        <v>56</v>
      </c>
      <c r="D65" s="52"/>
      <c r="E65" s="47">
        <v>0</v>
      </c>
      <c r="F65" s="48" t="s">
        <v>57</v>
      </c>
    </row>
    <row r="66" spans="1:6" ht="45" customHeight="1" x14ac:dyDescent="0.3">
      <c r="A66" s="82"/>
      <c r="B66" s="87" t="s">
        <v>4</v>
      </c>
      <c r="C66" s="84"/>
      <c r="D66" s="84"/>
      <c r="E66" s="84"/>
      <c r="F66" s="85"/>
    </row>
    <row r="67" spans="1:6" ht="18.75" customHeight="1" x14ac:dyDescent="0.3">
      <c r="A67" s="82"/>
      <c r="B67" s="88">
        <f>E68+E69+E70+E71+E72</f>
        <v>3.5</v>
      </c>
      <c r="C67" s="89"/>
      <c r="D67" s="89"/>
      <c r="E67" s="89"/>
      <c r="F67" s="41" t="s">
        <v>58</v>
      </c>
    </row>
    <row r="68" spans="1:6" ht="18.75" customHeight="1" x14ac:dyDescent="0.3">
      <c r="A68" s="82"/>
      <c r="B68" s="42">
        <v>2021</v>
      </c>
      <c r="C68" s="50" t="s">
        <v>56</v>
      </c>
      <c r="D68" s="50"/>
      <c r="E68" s="44">
        <v>0.7</v>
      </c>
      <c r="F68" s="41" t="s">
        <v>57</v>
      </c>
    </row>
    <row r="69" spans="1:6" ht="18.75" customHeight="1" x14ac:dyDescent="0.3">
      <c r="A69" s="82"/>
      <c r="B69" s="42">
        <v>2022</v>
      </c>
      <c r="C69" s="50" t="s">
        <v>56</v>
      </c>
      <c r="D69" s="50"/>
      <c r="E69" s="44">
        <v>0.7</v>
      </c>
      <c r="F69" s="41" t="s">
        <v>57</v>
      </c>
    </row>
    <row r="70" spans="1:6" ht="18.75" customHeight="1" x14ac:dyDescent="0.3">
      <c r="A70" s="82"/>
      <c r="B70" s="42">
        <v>2023</v>
      </c>
      <c r="C70" s="50" t="s">
        <v>56</v>
      </c>
      <c r="D70" s="50"/>
      <c r="E70" s="44">
        <v>0.7</v>
      </c>
      <c r="F70" s="41" t="s">
        <v>57</v>
      </c>
    </row>
    <row r="71" spans="1:6" ht="18.75" customHeight="1" x14ac:dyDescent="0.3">
      <c r="A71" s="82"/>
      <c r="B71" s="42">
        <v>2024</v>
      </c>
      <c r="C71" s="50" t="s">
        <v>56</v>
      </c>
      <c r="D71" s="50"/>
      <c r="E71" s="44">
        <v>0.7</v>
      </c>
      <c r="F71" s="41" t="s">
        <v>57</v>
      </c>
    </row>
    <row r="72" spans="1:6" ht="18.75" customHeight="1" x14ac:dyDescent="0.3">
      <c r="A72" s="82"/>
      <c r="B72" s="45">
        <v>2025</v>
      </c>
      <c r="C72" s="50" t="s">
        <v>56</v>
      </c>
      <c r="D72" s="50"/>
      <c r="E72" s="44">
        <v>0.7</v>
      </c>
      <c r="F72" s="41" t="s">
        <v>57</v>
      </c>
    </row>
    <row r="73" spans="1:6" ht="42.75" customHeight="1" x14ac:dyDescent="0.3">
      <c r="A73" s="82"/>
      <c r="B73" s="87" t="s">
        <v>86</v>
      </c>
      <c r="C73" s="84"/>
      <c r="D73" s="84"/>
      <c r="E73" s="84"/>
      <c r="F73" s="85"/>
    </row>
    <row r="74" spans="1:6" ht="18.75" customHeight="1" x14ac:dyDescent="0.3">
      <c r="A74" s="82"/>
      <c r="B74" s="90">
        <f>E75+E76+E77+E78+E79</f>
        <v>718.8</v>
      </c>
      <c r="C74" s="89"/>
      <c r="D74" s="89"/>
      <c r="E74" s="89"/>
      <c r="F74" s="41" t="s">
        <v>58</v>
      </c>
    </row>
    <row r="75" spans="1:6" ht="18.75" customHeight="1" x14ac:dyDescent="0.3">
      <c r="A75" s="82"/>
      <c r="B75" s="42">
        <v>2021</v>
      </c>
      <c r="C75" s="49" t="s">
        <v>56</v>
      </c>
      <c r="D75" s="49"/>
      <c r="E75" s="69">
        <v>137.30000000000001</v>
      </c>
      <c r="F75" s="41" t="s">
        <v>57</v>
      </c>
    </row>
    <row r="76" spans="1:6" ht="18.75" customHeight="1" x14ac:dyDescent="0.3">
      <c r="A76" s="82"/>
      <c r="B76" s="42">
        <v>2022</v>
      </c>
      <c r="C76" s="49" t="s">
        <v>56</v>
      </c>
      <c r="D76" s="49"/>
      <c r="E76" s="69">
        <v>151.6</v>
      </c>
      <c r="F76" s="41" t="s">
        <v>57</v>
      </c>
    </row>
    <row r="77" spans="1:6" ht="18.75" customHeight="1" x14ac:dyDescent="0.3">
      <c r="A77" s="82"/>
      <c r="B77" s="42">
        <v>2023</v>
      </c>
      <c r="C77" s="49" t="s">
        <v>56</v>
      </c>
      <c r="D77" s="49"/>
      <c r="E77" s="69">
        <v>147.69999999999999</v>
      </c>
      <c r="F77" s="41" t="s">
        <v>57</v>
      </c>
    </row>
    <row r="78" spans="1:6" ht="18.75" customHeight="1" x14ac:dyDescent="0.3">
      <c r="A78" s="82"/>
      <c r="B78" s="42">
        <v>2024</v>
      </c>
      <c r="C78" s="49" t="s">
        <v>56</v>
      </c>
      <c r="D78" s="49"/>
      <c r="E78" s="69">
        <v>153.1</v>
      </c>
      <c r="F78" s="41" t="s">
        <v>57</v>
      </c>
    </row>
    <row r="79" spans="1:6" ht="18.75" customHeight="1" x14ac:dyDescent="0.3">
      <c r="A79" s="83"/>
      <c r="B79" s="45">
        <v>2025</v>
      </c>
      <c r="C79" s="52" t="s">
        <v>56</v>
      </c>
      <c r="D79" s="52"/>
      <c r="E79" s="70">
        <v>129.1</v>
      </c>
      <c r="F79" s="48" t="s">
        <v>57</v>
      </c>
    </row>
    <row r="80" spans="1:6" ht="18.75" customHeight="1" x14ac:dyDescent="0.3">
      <c r="A80" s="5"/>
      <c r="B80" s="63"/>
      <c r="C80" s="9"/>
      <c r="D80" s="9"/>
      <c r="E80" s="12"/>
      <c r="F80" s="9"/>
    </row>
    <row r="81" spans="1:6" ht="18.75" customHeight="1" x14ac:dyDescent="0.3">
      <c r="A81" s="5"/>
      <c r="B81" s="63"/>
      <c r="C81" s="9"/>
      <c r="D81" s="9"/>
      <c r="E81" s="12"/>
      <c r="F81" s="9"/>
    </row>
    <row r="82" spans="1:6" ht="75" customHeight="1" x14ac:dyDescent="0.3">
      <c r="A82" s="78" t="s">
        <v>116</v>
      </c>
      <c r="B82" s="78"/>
      <c r="C82" s="78"/>
      <c r="D82" s="78"/>
      <c r="E82" s="78"/>
      <c r="F82" s="78"/>
    </row>
    <row r="83" spans="1:6" ht="18.75" customHeight="1" x14ac:dyDescent="0.3">
      <c r="A83" s="5"/>
      <c r="B83" s="63"/>
      <c r="C83" s="9"/>
      <c r="D83" s="9"/>
      <c r="E83" s="12"/>
      <c r="F83" s="9"/>
    </row>
    <row r="84" spans="1:6" ht="18.75" customHeight="1" x14ac:dyDescent="0.3">
      <c r="A84" s="5"/>
      <c r="B84" s="63"/>
      <c r="C84" s="9"/>
      <c r="D84" s="9"/>
      <c r="E84" s="12"/>
      <c r="F84" s="9"/>
    </row>
    <row r="85" spans="1:6" ht="57" customHeight="1" x14ac:dyDescent="0.3">
      <c r="A85" s="81" t="s">
        <v>85</v>
      </c>
      <c r="B85" s="84" t="s">
        <v>3</v>
      </c>
      <c r="C85" s="84"/>
      <c r="D85" s="84"/>
      <c r="E85" s="84"/>
      <c r="F85" s="85"/>
    </row>
    <row r="86" spans="1:6" ht="18.75" customHeight="1" x14ac:dyDescent="0.3">
      <c r="A86" s="82"/>
      <c r="B86" s="86">
        <f>E87+E88+E89+E90+E91</f>
        <v>55.4</v>
      </c>
      <c r="C86" s="86"/>
      <c r="D86" s="86"/>
      <c r="E86" s="86"/>
      <c r="F86" s="41" t="s">
        <v>58</v>
      </c>
    </row>
    <row r="87" spans="1:6" ht="18.75" customHeight="1" x14ac:dyDescent="0.3">
      <c r="A87" s="82"/>
      <c r="B87" s="42">
        <v>2021</v>
      </c>
      <c r="C87" s="43" t="s">
        <v>56</v>
      </c>
      <c r="D87" s="43"/>
      <c r="E87" s="44">
        <v>3.6</v>
      </c>
      <c r="F87" s="41" t="s">
        <v>57</v>
      </c>
    </row>
    <row r="88" spans="1:6" ht="18.75" customHeight="1" x14ac:dyDescent="0.3">
      <c r="A88" s="82"/>
      <c r="B88" s="42">
        <v>2022</v>
      </c>
      <c r="C88" s="43" t="s">
        <v>56</v>
      </c>
      <c r="D88" s="43"/>
      <c r="E88" s="44">
        <v>3.6</v>
      </c>
      <c r="F88" s="41" t="s">
        <v>57</v>
      </c>
    </row>
    <row r="89" spans="1:6" ht="18.75" customHeight="1" x14ac:dyDescent="0.3">
      <c r="A89" s="82"/>
      <c r="B89" s="42">
        <v>2023</v>
      </c>
      <c r="C89" s="43" t="s">
        <v>56</v>
      </c>
      <c r="D89" s="43"/>
      <c r="E89" s="44">
        <v>15.6</v>
      </c>
      <c r="F89" s="41" t="s">
        <v>57</v>
      </c>
    </row>
    <row r="90" spans="1:6" ht="18.75" customHeight="1" x14ac:dyDescent="0.3">
      <c r="A90" s="82"/>
      <c r="B90" s="42">
        <v>2024</v>
      </c>
      <c r="C90" s="43" t="s">
        <v>56</v>
      </c>
      <c r="D90" s="43"/>
      <c r="E90" s="44">
        <v>15.6</v>
      </c>
      <c r="F90" s="41" t="s">
        <v>57</v>
      </c>
    </row>
    <row r="91" spans="1:6" ht="18.75" customHeight="1" x14ac:dyDescent="0.3">
      <c r="A91" s="82"/>
      <c r="B91" s="45">
        <v>2025</v>
      </c>
      <c r="C91" s="46" t="s">
        <v>56</v>
      </c>
      <c r="D91" s="46"/>
      <c r="E91" s="47">
        <v>17</v>
      </c>
      <c r="F91" s="48" t="s">
        <v>57</v>
      </c>
    </row>
    <row r="92" spans="1:6" ht="46.5" customHeight="1" x14ac:dyDescent="0.3">
      <c r="A92" s="82"/>
      <c r="B92" s="87" t="s">
        <v>70</v>
      </c>
      <c r="C92" s="84"/>
      <c r="D92" s="84"/>
      <c r="E92" s="84"/>
      <c r="F92" s="85"/>
    </row>
    <row r="93" spans="1:6" ht="18.75" customHeight="1" x14ac:dyDescent="0.3">
      <c r="A93" s="82"/>
      <c r="B93" s="88">
        <f>E94+E95+E96+E97+E98</f>
        <v>55.4</v>
      </c>
      <c r="C93" s="86"/>
      <c r="D93" s="86"/>
      <c r="E93" s="86"/>
      <c r="F93" s="41" t="s">
        <v>58</v>
      </c>
    </row>
    <row r="94" spans="1:6" ht="18.75" customHeight="1" x14ac:dyDescent="0.3">
      <c r="A94" s="82"/>
      <c r="B94" s="42">
        <v>2021</v>
      </c>
      <c r="C94" s="49" t="s">
        <v>56</v>
      </c>
      <c r="D94" s="49"/>
      <c r="E94" s="44">
        <v>3.6</v>
      </c>
      <c r="F94" s="41" t="s">
        <v>57</v>
      </c>
    </row>
    <row r="95" spans="1:6" ht="18.75" customHeight="1" x14ac:dyDescent="0.3">
      <c r="A95" s="82"/>
      <c r="B95" s="42">
        <v>2022</v>
      </c>
      <c r="C95" s="49" t="s">
        <v>56</v>
      </c>
      <c r="D95" s="49"/>
      <c r="E95" s="44">
        <v>3.6</v>
      </c>
      <c r="F95" s="41" t="s">
        <v>57</v>
      </c>
    </row>
    <row r="96" spans="1:6" ht="18.75" customHeight="1" x14ac:dyDescent="0.3">
      <c r="A96" s="82"/>
      <c r="B96" s="42">
        <v>2023</v>
      </c>
      <c r="C96" s="49" t="s">
        <v>56</v>
      </c>
      <c r="D96" s="49"/>
      <c r="E96" s="44">
        <v>15.6</v>
      </c>
      <c r="F96" s="41" t="s">
        <v>57</v>
      </c>
    </row>
    <row r="97" spans="1:6" ht="18.75" customHeight="1" x14ac:dyDescent="0.3">
      <c r="A97" s="82"/>
      <c r="B97" s="62">
        <v>2024</v>
      </c>
      <c r="C97" s="49" t="s">
        <v>56</v>
      </c>
      <c r="D97" s="49"/>
      <c r="E97" s="44">
        <v>15.6</v>
      </c>
      <c r="F97" s="41" t="s">
        <v>57</v>
      </c>
    </row>
    <row r="98" spans="1:6" ht="18.75" customHeight="1" x14ac:dyDescent="0.3">
      <c r="A98" s="82"/>
      <c r="B98" s="61">
        <v>2025</v>
      </c>
      <c r="C98" s="52" t="s">
        <v>56</v>
      </c>
      <c r="D98" s="52"/>
      <c r="E98" s="47">
        <v>17</v>
      </c>
      <c r="F98" s="48" t="s">
        <v>57</v>
      </c>
    </row>
    <row r="99" spans="1:6" ht="45" customHeight="1" x14ac:dyDescent="0.3">
      <c r="A99" s="82"/>
      <c r="B99" s="87" t="s">
        <v>104</v>
      </c>
      <c r="C99" s="84"/>
      <c r="D99" s="84"/>
      <c r="E99" s="84"/>
      <c r="F99" s="85"/>
    </row>
    <row r="100" spans="1:6" ht="18.75" customHeight="1" x14ac:dyDescent="0.3">
      <c r="A100" s="82"/>
      <c r="B100" s="88">
        <f>E101+E102+E103+E104+E105</f>
        <v>0</v>
      </c>
      <c r="C100" s="86"/>
      <c r="D100" s="86"/>
      <c r="E100" s="86"/>
      <c r="F100" s="41" t="s">
        <v>58</v>
      </c>
    </row>
    <row r="101" spans="1:6" ht="18.75" customHeight="1" x14ac:dyDescent="0.3">
      <c r="A101" s="82"/>
      <c r="B101" s="42">
        <v>2021</v>
      </c>
      <c r="C101" s="49" t="s">
        <v>56</v>
      </c>
      <c r="D101" s="49"/>
      <c r="E101" s="44">
        <v>0</v>
      </c>
      <c r="F101" s="41" t="s">
        <v>57</v>
      </c>
    </row>
    <row r="102" spans="1:6" ht="18.75" customHeight="1" x14ac:dyDescent="0.3">
      <c r="A102" s="82"/>
      <c r="B102" s="42">
        <v>2022</v>
      </c>
      <c r="C102" s="49" t="s">
        <v>56</v>
      </c>
      <c r="D102" s="49"/>
      <c r="E102" s="44">
        <v>0</v>
      </c>
      <c r="F102" s="41" t="s">
        <v>57</v>
      </c>
    </row>
    <row r="103" spans="1:6" ht="18.75" customHeight="1" x14ac:dyDescent="0.3">
      <c r="A103" s="82"/>
      <c r="B103" s="42">
        <v>2023</v>
      </c>
      <c r="C103" s="49" t="s">
        <v>56</v>
      </c>
      <c r="D103" s="49"/>
      <c r="E103" s="44">
        <v>0</v>
      </c>
      <c r="F103" s="41" t="s">
        <v>57</v>
      </c>
    </row>
    <row r="104" spans="1:6" ht="18.75" customHeight="1" x14ac:dyDescent="0.3">
      <c r="A104" s="82"/>
      <c r="B104" s="62">
        <v>2024</v>
      </c>
      <c r="C104" s="49" t="s">
        <v>56</v>
      </c>
      <c r="D104" s="49"/>
      <c r="E104" s="44">
        <v>0</v>
      </c>
      <c r="F104" s="41" t="s">
        <v>57</v>
      </c>
    </row>
    <row r="105" spans="1:6" ht="18.75" customHeight="1" x14ac:dyDescent="0.3">
      <c r="A105" s="82"/>
      <c r="B105" s="61">
        <v>2025</v>
      </c>
      <c r="C105" s="52" t="s">
        <v>56</v>
      </c>
      <c r="D105" s="52"/>
      <c r="E105" s="47">
        <v>0</v>
      </c>
      <c r="F105" s="48" t="s">
        <v>57</v>
      </c>
    </row>
    <row r="106" spans="1:6" ht="39" customHeight="1" x14ac:dyDescent="0.3">
      <c r="A106" s="82"/>
      <c r="B106" s="87" t="s">
        <v>4</v>
      </c>
      <c r="C106" s="84"/>
      <c r="D106" s="84"/>
      <c r="E106" s="84"/>
      <c r="F106" s="85"/>
    </row>
    <row r="107" spans="1:6" ht="18.75" customHeight="1" x14ac:dyDescent="0.3">
      <c r="A107" s="82"/>
      <c r="B107" s="88">
        <f>E108+E109+E110+E111+E112</f>
        <v>0</v>
      </c>
      <c r="C107" s="89"/>
      <c r="D107" s="89"/>
      <c r="E107" s="89"/>
      <c r="F107" s="41" t="s">
        <v>58</v>
      </c>
    </row>
    <row r="108" spans="1:6" ht="18.75" customHeight="1" x14ac:dyDescent="0.3">
      <c r="A108" s="82"/>
      <c r="B108" s="42">
        <v>2021</v>
      </c>
      <c r="C108" s="50" t="s">
        <v>56</v>
      </c>
      <c r="D108" s="50"/>
      <c r="E108" s="44">
        <v>0</v>
      </c>
      <c r="F108" s="41" t="s">
        <v>57</v>
      </c>
    </row>
    <row r="109" spans="1:6" ht="18.75" customHeight="1" x14ac:dyDescent="0.3">
      <c r="A109" s="82"/>
      <c r="B109" s="42">
        <v>2022</v>
      </c>
      <c r="C109" s="50" t="s">
        <v>56</v>
      </c>
      <c r="D109" s="50"/>
      <c r="E109" s="44">
        <v>0</v>
      </c>
      <c r="F109" s="41" t="s">
        <v>57</v>
      </c>
    </row>
    <row r="110" spans="1:6" ht="18.75" customHeight="1" x14ac:dyDescent="0.3">
      <c r="A110" s="82"/>
      <c r="B110" s="42">
        <v>2023</v>
      </c>
      <c r="C110" s="50" t="s">
        <v>56</v>
      </c>
      <c r="D110" s="50"/>
      <c r="E110" s="44">
        <v>0</v>
      </c>
      <c r="F110" s="41" t="s">
        <v>57</v>
      </c>
    </row>
    <row r="111" spans="1:6" ht="18.75" customHeight="1" x14ac:dyDescent="0.3">
      <c r="A111" s="82"/>
      <c r="B111" s="42">
        <v>2024</v>
      </c>
      <c r="C111" s="50" t="s">
        <v>56</v>
      </c>
      <c r="D111" s="50"/>
      <c r="E111" s="44">
        <v>0</v>
      </c>
      <c r="F111" s="41" t="s">
        <v>57</v>
      </c>
    </row>
    <row r="112" spans="1:6" ht="18.75" customHeight="1" x14ac:dyDescent="0.3">
      <c r="A112" s="82"/>
      <c r="B112" s="45">
        <v>2025</v>
      </c>
      <c r="C112" s="50" t="s">
        <v>56</v>
      </c>
      <c r="D112" s="50"/>
      <c r="E112" s="44">
        <v>0</v>
      </c>
      <c r="F112" s="41" t="s">
        <v>57</v>
      </c>
    </row>
    <row r="113" spans="1:6" ht="47.25" customHeight="1" x14ac:dyDescent="0.3">
      <c r="A113" s="82"/>
      <c r="B113" s="87" t="s">
        <v>86</v>
      </c>
      <c r="C113" s="84"/>
      <c r="D113" s="84"/>
      <c r="E113" s="84"/>
      <c r="F113" s="85"/>
    </row>
    <row r="114" spans="1:6" ht="18.75" customHeight="1" x14ac:dyDescent="0.3">
      <c r="A114" s="82"/>
      <c r="B114" s="90">
        <f>E115+E116+E117+E118+E119</f>
        <v>0</v>
      </c>
      <c r="C114" s="89"/>
      <c r="D114" s="89"/>
      <c r="E114" s="89"/>
      <c r="F114" s="41" t="s">
        <v>58</v>
      </c>
    </row>
    <row r="115" spans="1:6" ht="18.75" customHeight="1" x14ac:dyDescent="0.3">
      <c r="A115" s="82"/>
      <c r="B115" s="42">
        <v>2021</v>
      </c>
      <c r="C115" s="49" t="s">
        <v>56</v>
      </c>
      <c r="D115" s="49"/>
      <c r="E115" s="44">
        <v>0</v>
      </c>
      <c r="F115" s="41" t="s">
        <v>57</v>
      </c>
    </row>
    <row r="116" spans="1:6" ht="18.75" customHeight="1" x14ac:dyDescent="0.3">
      <c r="A116" s="82"/>
      <c r="B116" s="42">
        <v>2022</v>
      </c>
      <c r="C116" s="49" t="s">
        <v>56</v>
      </c>
      <c r="D116" s="49"/>
      <c r="E116" s="44">
        <v>0</v>
      </c>
      <c r="F116" s="41" t="s">
        <v>57</v>
      </c>
    </row>
    <row r="117" spans="1:6" ht="18.75" customHeight="1" x14ac:dyDescent="0.3">
      <c r="A117" s="82"/>
      <c r="B117" s="42">
        <v>2023</v>
      </c>
      <c r="C117" s="49" t="s">
        <v>56</v>
      </c>
      <c r="D117" s="49"/>
      <c r="E117" s="44">
        <v>0</v>
      </c>
      <c r="F117" s="41" t="s">
        <v>57</v>
      </c>
    </row>
    <row r="118" spans="1:6" ht="18.75" customHeight="1" x14ac:dyDescent="0.3">
      <c r="A118" s="82"/>
      <c r="B118" s="42">
        <v>2024</v>
      </c>
      <c r="C118" s="49" t="s">
        <v>56</v>
      </c>
      <c r="D118" s="49"/>
      <c r="E118" s="44">
        <v>0</v>
      </c>
      <c r="F118" s="41" t="s">
        <v>57</v>
      </c>
    </row>
    <row r="119" spans="1:6" ht="18.75" customHeight="1" x14ac:dyDescent="0.3">
      <c r="A119" s="83"/>
      <c r="B119" s="45">
        <v>2025</v>
      </c>
      <c r="C119" s="52" t="s">
        <v>56</v>
      </c>
      <c r="D119" s="52"/>
      <c r="E119" s="47">
        <v>0</v>
      </c>
      <c r="F119" s="48" t="s">
        <v>57</v>
      </c>
    </row>
    <row r="120" spans="1:6" ht="18.75" customHeight="1" x14ac:dyDescent="0.3">
      <c r="A120" s="5"/>
      <c r="B120" s="63"/>
      <c r="C120" s="9"/>
      <c r="D120" s="9"/>
      <c r="E120" s="12"/>
      <c r="F120" s="9"/>
    </row>
    <row r="121" spans="1:6" ht="18.75" customHeight="1" x14ac:dyDescent="0.3">
      <c r="A121" s="5"/>
      <c r="B121" s="63"/>
      <c r="C121" s="9"/>
      <c r="D121" s="9"/>
      <c r="E121" s="12"/>
      <c r="F121" s="9"/>
    </row>
    <row r="122" spans="1:6" ht="58.5" customHeight="1" x14ac:dyDescent="0.3">
      <c r="A122" s="78" t="s">
        <v>117</v>
      </c>
      <c r="B122" s="78"/>
      <c r="C122" s="78"/>
      <c r="D122" s="78"/>
      <c r="E122" s="78"/>
      <c r="F122" s="78"/>
    </row>
    <row r="123" spans="1:6" ht="18.75" customHeight="1" x14ac:dyDescent="0.3">
      <c r="A123" s="5"/>
      <c r="B123" s="63"/>
      <c r="C123" s="9"/>
      <c r="D123" s="9"/>
      <c r="E123" s="12"/>
      <c r="F123" s="9"/>
    </row>
    <row r="124" spans="1:6" ht="18.75" customHeight="1" x14ac:dyDescent="0.3">
      <c r="A124" s="5"/>
      <c r="B124" s="63"/>
      <c r="C124" s="9"/>
      <c r="D124" s="9"/>
      <c r="E124" s="12"/>
      <c r="F124" s="9"/>
    </row>
    <row r="125" spans="1:6" ht="39.75" customHeight="1" x14ac:dyDescent="0.3">
      <c r="A125" s="81" t="s">
        <v>85</v>
      </c>
      <c r="B125" s="84" t="s">
        <v>3</v>
      </c>
      <c r="C125" s="84"/>
      <c r="D125" s="84"/>
      <c r="E125" s="84"/>
      <c r="F125" s="85"/>
    </row>
    <row r="126" spans="1:6" ht="18.75" customHeight="1" x14ac:dyDescent="0.3">
      <c r="A126" s="82"/>
      <c r="B126" s="86">
        <f>E127+E128+E129+E130+E131</f>
        <v>6868.9000000000005</v>
      </c>
      <c r="C126" s="86"/>
      <c r="D126" s="86"/>
      <c r="E126" s="86"/>
      <c r="F126" s="41" t="s">
        <v>58</v>
      </c>
    </row>
    <row r="127" spans="1:6" ht="18.75" customHeight="1" x14ac:dyDescent="0.3">
      <c r="A127" s="82"/>
      <c r="B127" s="42">
        <v>2021</v>
      </c>
      <c r="C127" s="43" t="s">
        <v>56</v>
      </c>
      <c r="D127" s="43"/>
      <c r="E127" s="44">
        <v>1497</v>
      </c>
      <c r="F127" s="41" t="s">
        <v>57</v>
      </c>
    </row>
    <row r="128" spans="1:6" ht="18.75" customHeight="1" x14ac:dyDescent="0.3">
      <c r="A128" s="82"/>
      <c r="B128" s="42">
        <v>2022</v>
      </c>
      <c r="C128" s="43" t="s">
        <v>56</v>
      </c>
      <c r="D128" s="43"/>
      <c r="E128" s="44">
        <v>1869.3</v>
      </c>
      <c r="F128" s="41" t="s">
        <v>57</v>
      </c>
    </row>
    <row r="129" spans="1:6" ht="18.75" customHeight="1" x14ac:dyDescent="0.3">
      <c r="A129" s="82"/>
      <c r="B129" s="42">
        <v>2023</v>
      </c>
      <c r="C129" s="43" t="s">
        <v>56</v>
      </c>
      <c r="D129" s="43"/>
      <c r="E129" s="44">
        <v>1077.3</v>
      </c>
      <c r="F129" s="41" t="s">
        <v>57</v>
      </c>
    </row>
    <row r="130" spans="1:6" ht="18.75" customHeight="1" x14ac:dyDescent="0.3">
      <c r="A130" s="82"/>
      <c r="B130" s="42">
        <v>2024</v>
      </c>
      <c r="C130" s="43" t="s">
        <v>56</v>
      </c>
      <c r="D130" s="43"/>
      <c r="E130" s="44">
        <v>1136</v>
      </c>
      <c r="F130" s="41" t="s">
        <v>57</v>
      </c>
    </row>
    <row r="131" spans="1:6" ht="18.75" customHeight="1" x14ac:dyDescent="0.3">
      <c r="A131" s="82"/>
      <c r="B131" s="45">
        <v>2025</v>
      </c>
      <c r="C131" s="46" t="s">
        <v>56</v>
      </c>
      <c r="D131" s="46"/>
      <c r="E131" s="47">
        <v>1289.3</v>
      </c>
      <c r="F131" s="48" t="s">
        <v>57</v>
      </c>
    </row>
    <row r="132" spans="1:6" ht="39" customHeight="1" x14ac:dyDescent="0.3">
      <c r="A132" s="82"/>
      <c r="B132" s="87" t="s">
        <v>70</v>
      </c>
      <c r="C132" s="84"/>
      <c r="D132" s="84"/>
      <c r="E132" s="84"/>
      <c r="F132" s="85"/>
    </row>
    <row r="133" spans="1:6" ht="18.75" customHeight="1" x14ac:dyDescent="0.3">
      <c r="A133" s="82"/>
      <c r="B133" s="88">
        <f>E134+E135+E136+E137+E138</f>
        <v>5962.7</v>
      </c>
      <c r="C133" s="86"/>
      <c r="D133" s="86"/>
      <c r="E133" s="86"/>
      <c r="F133" s="41" t="s">
        <v>58</v>
      </c>
    </row>
    <row r="134" spans="1:6" ht="18.75" customHeight="1" x14ac:dyDescent="0.3">
      <c r="A134" s="82"/>
      <c r="B134" s="42">
        <v>2021</v>
      </c>
      <c r="C134" s="49" t="s">
        <v>56</v>
      </c>
      <c r="D134" s="49"/>
      <c r="E134" s="44">
        <v>1447.5</v>
      </c>
      <c r="F134" s="41" t="s">
        <v>57</v>
      </c>
    </row>
    <row r="135" spans="1:6" ht="18.75" customHeight="1" x14ac:dyDescent="0.3">
      <c r="A135" s="82"/>
      <c r="B135" s="42">
        <v>2022</v>
      </c>
      <c r="C135" s="49" t="s">
        <v>56</v>
      </c>
      <c r="D135" s="49"/>
      <c r="E135" s="44">
        <v>1618.8</v>
      </c>
      <c r="F135" s="41" t="s">
        <v>57</v>
      </c>
    </row>
    <row r="136" spans="1:6" ht="18.75" customHeight="1" x14ac:dyDescent="0.3">
      <c r="A136" s="82"/>
      <c r="B136" s="42">
        <v>2023</v>
      </c>
      <c r="C136" s="49" t="s">
        <v>56</v>
      </c>
      <c r="D136" s="49"/>
      <c r="E136" s="44">
        <v>774.2</v>
      </c>
      <c r="F136" s="41" t="s">
        <v>57</v>
      </c>
    </row>
    <row r="137" spans="1:6" ht="18.75" customHeight="1" x14ac:dyDescent="0.3">
      <c r="A137" s="82"/>
      <c r="B137" s="62">
        <v>2024</v>
      </c>
      <c r="C137" s="49" t="s">
        <v>56</v>
      </c>
      <c r="D137" s="49"/>
      <c r="E137" s="44">
        <v>832.9</v>
      </c>
      <c r="F137" s="41" t="s">
        <v>57</v>
      </c>
    </row>
    <row r="138" spans="1:6" ht="18.75" customHeight="1" x14ac:dyDescent="0.3">
      <c r="A138" s="82"/>
      <c r="B138" s="61">
        <v>2025</v>
      </c>
      <c r="C138" s="52" t="s">
        <v>56</v>
      </c>
      <c r="D138" s="52"/>
      <c r="E138" s="47">
        <v>1289.3</v>
      </c>
      <c r="F138" s="48" t="s">
        <v>57</v>
      </c>
    </row>
    <row r="139" spans="1:6" ht="41.25" customHeight="1" x14ac:dyDescent="0.3">
      <c r="A139" s="82"/>
      <c r="B139" s="87" t="s">
        <v>104</v>
      </c>
      <c r="C139" s="84"/>
      <c r="D139" s="84"/>
      <c r="E139" s="84"/>
      <c r="F139" s="85"/>
    </row>
    <row r="140" spans="1:6" ht="18.75" customHeight="1" x14ac:dyDescent="0.3">
      <c r="A140" s="82"/>
      <c r="B140" s="88">
        <f>E141+E142+E143+E144+E145</f>
        <v>0</v>
      </c>
      <c r="C140" s="86"/>
      <c r="D140" s="86"/>
      <c r="E140" s="86"/>
      <c r="F140" s="41" t="s">
        <v>58</v>
      </c>
    </row>
    <row r="141" spans="1:6" ht="18.75" customHeight="1" x14ac:dyDescent="0.3">
      <c r="A141" s="82"/>
      <c r="B141" s="42">
        <v>2021</v>
      </c>
      <c r="C141" s="49" t="s">
        <v>56</v>
      </c>
      <c r="D141" s="49"/>
      <c r="E141" s="44">
        <v>0</v>
      </c>
      <c r="F141" s="41" t="s">
        <v>57</v>
      </c>
    </row>
    <row r="142" spans="1:6" ht="18.75" customHeight="1" x14ac:dyDescent="0.3">
      <c r="A142" s="82"/>
      <c r="B142" s="42">
        <v>2022</v>
      </c>
      <c r="C142" s="49" t="s">
        <v>56</v>
      </c>
      <c r="D142" s="49"/>
      <c r="E142" s="44">
        <v>0</v>
      </c>
      <c r="F142" s="41" t="s">
        <v>57</v>
      </c>
    </row>
    <row r="143" spans="1:6" ht="18.75" customHeight="1" x14ac:dyDescent="0.3">
      <c r="A143" s="82"/>
      <c r="B143" s="42">
        <v>2023</v>
      </c>
      <c r="C143" s="49" t="s">
        <v>56</v>
      </c>
      <c r="D143" s="49"/>
      <c r="E143" s="44">
        <v>0</v>
      </c>
      <c r="F143" s="41" t="s">
        <v>57</v>
      </c>
    </row>
    <row r="144" spans="1:6" ht="18.75" customHeight="1" x14ac:dyDescent="0.3">
      <c r="A144" s="82"/>
      <c r="B144" s="62">
        <v>2024</v>
      </c>
      <c r="C144" s="49" t="s">
        <v>56</v>
      </c>
      <c r="D144" s="49"/>
      <c r="E144" s="44">
        <v>0</v>
      </c>
      <c r="F144" s="41" t="s">
        <v>57</v>
      </c>
    </row>
    <row r="145" spans="1:6" ht="18.75" customHeight="1" x14ac:dyDescent="0.3">
      <c r="A145" s="82"/>
      <c r="B145" s="61">
        <v>2025</v>
      </c>
      <c r="C145" s="52" t="s">
        <v>56</v>
      </c>
      <c r="D145" s="52"/>
      <c r="E145" s="47">
        <v>0</v>
      </c>
      <c r="F145" s="48" t="s">
        <v>57</v>
      </c>
    </row>
    <row r="146" spans="1:6" ht="43.5" customHeight="1" x14ac:dyDescent="0.3">
      <c r="A146" s="82"/>
      <c r="B146" s="87" t="s">
        <v>4</v>
      </c>
      <c r="C146" s="84"/>
      <c r="D146" s="84"/>
      <c r="E146" s="84"/>
      <c r="F146" s="85"/>
    </row>
    <row r="147" spans="1:6" ht="18.75" customHeight="1" x14ac:dyDescent="0.3">
      <c r="A147" s="82"/>
      <c r="B147" s="88">
        <f>E148+E149+E150+E151+E152</f>
        <v>906.2</v>
      </c>
      <c r="C147" s="89"/>
      <c r="D147" s="89"/>
      <c r="E147" s="89"/>
      <c r="F147" s="41" t="s">
        <v>58</v>
      </c>
    </row>
    <row r="148" spans="1:6" ht="18.75" customHeight="1" x14ac:dyDescent="0.3">
      <c r="A148" s="82"/>
      <c r="B148" s="42">
        <v>2021</v>
      </c>
      <c r="C148" s="50" t="s">
        <v>56</v>
      </c>
      <c r="D148" s="50"/>
      <c r="E148" s="44">
        <v>49.5</v>
      </c>
      <c r="F148" s="41" t="s">
        <v>57</v>
      </c>
    </row>
    <row r="149" spans="1:6" ht="18.75" customHeight="1" x14ac:dyDescent="0.3">
      <c r="A149" s="82"/>
      <c r="B149" s="42">
        <v>2022</v>
      </c>
      <c r="C149" s="50" t="s">
        <v>56</v>
      </c>
      <c r="D149" s="50"/>
      <c r="E149" s="44">
        <v>250.5</v>
      </c>
      <c r="F149" s="41" t="s">
        <v>57</v>
      </c>
    </row>
    <row r="150" spans="1:6" ht="18.75" customHeight="1" x14ac:dyDescent="0.3">
      <c r="A150" s="82"/>
      <c r="B150" s="42">
        <v>2023</v>
      </c>
      <c r="C150" s="50" t="s">
        <v>56</v>
      </c>
      <c r="D150" s="50"/>
      <c r="E150" s="44">
        <v>303.10000000000002</v>
      </c>
      <c r="F150" s="41" t="s">
        <v>57</v>
      </c>
    </row>
    <row r="151" spans="1:6" ht="18.75" customHeight="1" x14ac:dyDescent="0.3">
      <c r="A151" s="82"/>
      <c r="B151" s="42">
        <v>2024</v>
      </c>
      <c r="C151" s="50" t="s">
        <v>56</v>
      </c>
      <c r="D151" s="50"/>
      <c r="E151" s="44">
        <v>303.10000000000002</v>
      </c>
      <c r="F151" s="41" t="s">
        <v>57</v>
      </c>
    </row>
    <row r="152" spans="1:6" ht="18.75" customHeight="1" x14ac:dyDescent="0.3">
      <c r="A152" s="82"/>
      <c r="B152" s="45">
        <v>2025</v>
      </c>
      <c r="C152" s="50" t="s">
        <v>56</v>
      </c>
      <c r="D152" s="50"/>
      <c r="E152" s="44">
        <v>0</v>
      </c>
      <c r="F152" s="41" t="s">
        <v>57</v>
      </c>
    </row>
    <row r="153" spans="1:6" ht="42.75" customHeight="1" x14ac:dyDescent="0.3">
      <c r="A153" s="82"/>
      <c r="B153" s="87" t="s">
        <v>86</v>
      </c>
      <c r="C153" s="84"/>
      <c r="D153" s="84"/>
      <c r="E153" s="84"/>
      <c r="F153" s="85"/>
    </row>
    <row r="154" spans="1:6" ht="18.75" customHeight="1" x14ac:dyDescent="0.3">
      <c r="A154" s="82"/>
      <c r="B154" s="90">
        <f>E155+E156+E157+E158+E159</f>
        <v>0</v>
      </c>
      <c r="C154" s="89"/>
      <c r="D154" s="89"/>
      <c r="E154" s="89"/>
      <c r="F154" s="41" t="s">
        <v>58</v>
      </c>
    </row>
    <row r="155" spans="1:6" ht="18.75" customHeight="1" x14ac:dyDescent="0.3">
      <c r="A155" s="82"/>
      <c r="B155" s="42">
        <v>2021</v>
      </c>
      <c r="C155" s="49" t="s">
        <v>56</v>
      </c>
      <c r="D155" s="49"/>
      <c r="E155" s="44">
        <v>0</v>
      </c>
      <c r="F155" s="41" t="s">
        <v>57</v>
      </c>
    </row>
    <row r="156" spans="1:6" ht="18.75" customHeight="1" x14ac:dyDescent="0.3">
      <c r="A156" s="82"/>
      <c r="B156" s="42">
        <v>2022</v>
      </c>
      <c r="C156" s="49" t="s">
        <v>56</v>
      </c>
      <c r="D156" s="49"/>
      <c r="E156" s="44">
        <v>0</v>
      </c>
      <c r="F156" s="41" t="s">
        <v>57</v>
      </c>
    </row>
    <row r="157" spans="1:6" ht="18.75" customHeight="1" x14ac:dyDescent="0.3">
      <c r="A157" s="82"/>
      <c r="B157" s="42">
        <v>2023</v>
      </c>
      <c r="C157" s="49" t="s">
        <v>56</v>
      </c>
      <c r="D157" s="49"/>
      <c r="E157" s="44">
        <v>0</v>
      </c>
      <c r="F157" s="41" t="s">
        <v>57</v>
      </c>
    </row>
    <row r="158" spans="1:6" ht="18.75" customHeight="1" x14ac:dyDescent="0.3">
      <c r="A158" s="82"/>
      <c r="B158" s="42">
        <v>2024</v>
      </c>
      <c r="C158" s="49" t="s">
        <v>56</v>
      </c>
      <c r="D158" s="49"/>
      <c r="E158" s="44">
        <v>0</v>
      </c>
      <c r="F158" s="41" t="s">
        <v>57</v>
      </c>
    </row>
    <row r="159" spans="1:6" ht="18.75" customHeight="1" x14ac:dyDescent="0.3">
      <c r="A159" s="83"/>
      <c r="B159" s="45">
        <v>2025</v>
      </c>
      <c r="C159" s="52" t="s">
        <v>56</v>
      </c>
      <c r="D159" s="52"/>
      <c r="E159" s="47">
        <v>0</v>
      </c>
      <c r="F159" s="48" t="s">
        <v>57</v>
      </c>
    </row>
    <row r="160" spans="1:6" ht="18.75" customHeight="1" x14ac:dyDescent="0.3">
      <c r="A160" s="5"/>
      <c r="B160" s="63"/>
      <c r="C160" s="9"/>
      <c r="D160" s="9"/>
      <c r="E160" s="12"/>
      <c r="F160" s="9"/>
    </row>
    <row r="161" spans="1:6" ht="18.75" customHeight="1" x14ac:dyDescent="0.3">
      <c r="A161" s="5"/>
      <c r="B161" s="63"/>
      <c r="C161" s="9"/>
      <c r="D161" s="9"/>
      <c r="E161" s="12"/>
      <c r="F161" s="9"/>
    </row>
    <row r="162" spans="1:6" ht="65.25" customHeight="1" x14ac:dyDescent="0.3">
      <c r="A162" s="78" t="s">
        <v>118</v>
      </c>
      <c r="B162" s="78"/>
      <c r="C162" s="78"/>
      <c r="D162" s="78"/>
      <c r="E162" s="78"/>
      <c r="F162" s="78"/>
    </row>
    <row r="163" spans="1:6" ht="18.75" customHeight="1" x14ac:dyDescent="0.3">
      <c r="A163" s="5"/>
      <c r="B163" s="63"/>
      <c r="C163" s="9"/>
      <c r="D163" s="9"/>
      <c r="E163" s="12"/>
      <c r="F163" s="9"/>
    </row>
    <row r="164" spans="1:6" ht="42.75" customHeight="1" x14ac:dyDescent="0.3">
      <c r="A164" s="81" t="s">
        <v>85</v>
      </c>
      <c r="B164" s="84" t="s">
        <v>3</v>
      </c>
      <c r="C164" s="84"/>
      <c r="D164" s="84"/>
      <c r="E164" s="84"/>
      <c r="F164" s="85"/>
    </row>
    <row r="165" spans="1:6" ht="18.75" customHeight="1" x14ac:dyDescent="0.3">
      <c r="A165" s="82"/>
      <c r="B165" s="86">
        <f>E166+E167+E168+E169+E170</f>
        <v>1256.7</v>
      </c>
      <c r="C165" s="86"/>
      <c r="D165" s="86"/>
      <c r="E165" s="86"/>
      <c r="F165" s="41" t="s">
        <v>58</v>
      </c>
    </row>
    <row r="166" spans="1:6" ht="18.75" customHeight="1" x14ac:dyDescent="0.3">
      <c r="A166" s="82"/>
      <c r="B166" s="42">
        <v>2021</v>
      </c>
      <c r="C166" s="43" t="s">
        <v>56</v>
      </c>
      <c r="D166" s="43"/>
      <c r="E166" s="44">
        <v>600</v>
      </c>
      <c r="F166" s="41" t="s">
        <v>57</v>
      </c>
    </row>
    <row r="167" spans="1:6" ht="18.75" customHeight="1" x14ac:dyDescent="0.3">
      <c r="A167" s="82"/>
      <c r="B167" s="42">
        <v>2022</v>
      </c>
      <c r="C167" s="43" t="s">
        <v>56</v>
      </c>
      <c r="D167" s="43"/>
      <c r="E167" s="44">
        <v>636.70000000000005</v>
      </c>
      <c r="F167" s="41" t="s">
        <v>57</v>
      </c>
    </row>
    <row r="168" spans="1:6" ht="18.75" customHeight="1" x14ac:dyDescent="0.3">
      <c r="A168" s="82"/>
      <c r="B168" s="42">
        <v>2023</v>
      </c>
      <c r="C168" s="43" t="s">
        <v>56</v>
      </c>
      <c r="D168" s="43"/>
      <c r="E168" s="44">
        <v>10</v>
      </c>
      <c r="F168" s="41" t="s">
        <v>57</v>
      </c>
    </row>
    <row r="169" spans="1:6" ht="18.75" customHeight="1" x14ac:dyDescent="0.3">
      <c r="A169" s="82"/>
      <c r="B169" s="42">
        <v>2024</v>
      </c>
      <c r="C169" s="43" t="s">
        <v>56</v>
      </c>
      <c r="D169" s="43"/>
      <c r="E169" s="44">
        <v>10</v>
      </c>
      <c r="F169" s="41" t="s">
        <v>57</v>
      </c>
    </row>
    <row r="170" spans="1:6" ht="18.75" customHeight="1" x14ac:dyDescent="0.3">
      <c r="A170" s="82"/>
      <c r="B170" s="45">
        <v>2025</v>
      </c>
      <c r="C170" s="46" t="s">
        <v>56</v>
      </c>
      <c r="D170" s="46"/>
      <c r="E170" s="47">
        <v>0</v>
      </c>
      <c r="F170" s="48" t="s">
        <v>57</v>
      </c>
    </row>
    <row r="171" spans="1:6" ht="44.25" customHeight="1" x14ac:dyDescent="0.3">
      <c r="A171" s="82"/>
      <c r="B171" s="87" t="s">
        <v>70</v>
      </c>
      <c r="C171" s="84"/>
      <c r="D171" s="84"/>
      <c r="E171" s="84"/>
      <c r="F171" s="85"/>
    </row>
    <row r="172" spans="1:6" ht="18.75" customHeight="1" x14ac:dyDescent="0.3">
      <c r="A172" s="82"/>
      <c r="B172" s="88">
        <f>E173+E174+E175+E176+E177</f>
        <v>42.3</v>
      </c>
      <c r="C172" s="86"/>
      <c r="D172" s="86"/>
      <c r="E172" s="86"/>
      <c r="F172" s="41" t="s">
        <v>58</v>
      </c>
    </row>
    <row r="173" spans="1:6" ht="18.75" customHeight="1" x14ac:dyDescent="0.3">
      <c r="A173" s="82"/>
      <c r="B173" s="42">
        <v>2021</v>
      </c>
      <c r="C173" s="49" t="s">
        <v>56</v>
      </c>
      <c r="D173" s="49"/>
      <c r="E173" s="44">
        <v>6</v>
      </c>
      <c r="F173" s="41" t="s">
        <v>57</v>
      </c>
    </row>
    <row r="174" spans="1:6" ht="18.75" customHeight="1" x14ac:dyDescent="0.3">
      <c r="A174" s="82"/>
      <c r="B174" s="42">
        <v>2022</v>
      </c>
      <c r="C174" s="49" t="s">
        <v>56</v>
      </c>
      <c r="D174" s="49"/>
      <c r="E174" s="44">
        <v>16.3</v>
      </c>
      <c r="F174" s="41" t="s">
        <v>57</v>
      </c>
    </row>
    <row r="175" spans="1:6" ht="18.75" customHeight="1" x14ac:dyDescent="0.3">
      <c r="A175" s="82"/>
      <c r="B175" s="42">
        <v>2023</v>
      </c>
      <c r="C175" s="49" t="s">
        <v>56</v>
      </c>
      <c r="D175" s="49"/>
      <c r="E175" s="44">
        <v>10</v>
      </c>
      <c r="F175" s="41" t="s">
        <v>57</v>
      </c>
    </row>
    <row r="176" spans="1:6" ht="18.75" customHeight="1" x14ac:dyDescent="0.3">
      <c r="A176" s="82"/>
      <c r="B176" s="62">
        <v>2024</v>
      </c>
      <c r="C176" s="49" t="s">
        <v>56</v>
      </c>
      <c r="D176" s="49"/>
      <c r="E176" s="44">
        <v>10</v>
      </c>
      <c r="F176" s="41" t="s">
        <v>57</v>
      </c>
    </row>
    <row r="177" spans="1:6" ht="18.75" customHeight="1" x14ac:dyDescent="0.3">
      <c r="A177" s="82"/>
      <c r="B177" s="61">
        <v>2025</v>
      </c>
      <c r="C177" s="52" t="s">
        <v>56</v>
      </c>
      <c r="D177" s="52"/>
      <c r="E177" s="47">
        <v>0</v>
      </c>
      <c r="F177" s="48" t="s">
        <v>57</v>
      </c>
    </row>
    <row r="178" spans="1:6" ht="39.75" customHeight="1" x14ac:dyDescent="0.3">
      <c r="A178" s="82"/>
      <c r="B178" s="87" t="s">
        <v>104</v>
      </c>
      <c r="C178" s="84"/>
      <c r="D178" s="84"/>
      <c r="E178" s="84"/>
      <c r="F178" s="85"/>
    </row>
    <row r="179" spans="1:6" ht="18.75" customHeight="1" x14ac:dyDescent="0.3">
      <c r="A179" s="82"/>
      <c r="B179" s="88">
        <f>E180+E181+E182+E183+E184</f>
        <v>0</v>
      </c>
      <c r="C179" s="86"/>
      <c r="D179" s="86"/>
      <c r="E179" s="86"/>
      <c r="F179" s="41" t="s">
        <v>58</v>
      </c>
    </row>
    <row r="180" spans="1:6" ht="18.75" customHeight="1" x14ac:dyDescent="0.3">
      <c r="A180" s="82"/>
      <c r="B180" s="42">
        <v>2021</v>
      </c>
      <c r="C180" s="49" t="s">
        <v>56</v>
      </c>
      <c r="D180" s="49"/>
      <c r="E180" s="44">
        <v>0</v>
      </c>
      <c r="F180" s="41" t="s">
        <v>57</v>
      </c>
    </row>
    <row r="181" spans="1:6" ht="18.75" customHeight="1" x14ac:dyDescent="0.3">
      <c r="A181" s="82"/>
      <c r="B181" s="42">
        <v>2022</v>
      </c>
      <c r="C181" s="49" t="s">
        <v>56</v>
      </c>
      <c r="D181" s="49"/>
      <c r="E181" s="44">
        <v>0</v>
      </c>
      <c r="F181" s="41" t="s">
        <v>57</v>
      </c>
    </row>
    <row r="182" spans="1:6" ht="18.75" customHeight="1" x14ac:dyDescent="0.3">
      <c r="A182" s="82"/>
      <c r="B182" s="42">
        <v>2023</v>
      </c>
      <c r="C182" s="49" t="s">
        <v>56</v>
      </c>
      <c r="D182" s="49"/>
      <c r="E182" s="44">
        <v>0</v>
      </c>
      <c r="F182" s="41" t="s">
        <v>57</v>
      </c>
    </row>
    <row r="183" spans="1:6" ht="18.75" customHeight="1" x14ac:dyDescent="0.3">
      <c r="A183" s="82"/>
      <c r="B183" s="62">
        <v>2024</v>
      </c>
      <c r="C183" s="49" t="s">
        <v>56</v>
      </c>
      <c r="D183" s="49"/>
      <c r="E183" s="44">
        <v>0</v>
      </c>
      <c r="F183" s="41" t="s">
        <v>57</v>
      </c>
    </row>
    <row r="184" spans="1:6" ht="18.75" customHeight="1" x14ac:dyDescent="0.3">
      <c r="A184" s="82"/>
      <c r="B184" s="61">
        <v>2025</v>
      </c>
      <c r="C184" s="52" t="s">
        <v>56</v>
      </c>
      <c r="D184" s="52"/>
      <c r="E184" s="47">
        <v>0</v>
      </c>
      <c r="F184" s="48" t="s">
        <v>57</v>
      </c>
    </row>
    <row r="185" spans="1:6" ht="39.75" customHeight="1" x14ac:dyDescent="0.3">
      <c r="A185" s="82"/>
      <c r="B185" s="87" t="s">
        <v>4</v>
      </c>
      <c r="C185" s="84"/>
      <c r="D185" s="84"/>
      <c r="E185" s="84"/>
      <c r="F185" s="85"/>
    </row>
    <row r="186" spans="1:6" ht="18.75" customHeight="1" x14ac:dyDescent="0.3">
      <c r="A186" s="82"/>
      <c r="B186" s="88">
        <f>E187+E188+E189+E190+E191</f>
        <v>1214.4000000000001</v>
      </c>
      <c r="C186" s="89"/>
      <c r="D186" s="89"/>
      <c r="E186" s="89"/>
      <c r="F186" s="41" t="s">
        <v>58</v>
      </c>
    </row>
    <row r="187" spans="1:6" ht="18.75" customHeight="1" x14ac:dyDescent="0.3">
      <c r="A187" s="82"/>
      <c r="B187" s="42">
        <v>2021</v>
      </c>
      <c r="C187" s="50" t="s">
        <v>56</v>
      </c>
      <c r="D187" s="50"/>
      <c r="E187" s="44">
        <v>594</v>
      </c>
      <c r="F187" s="41" t="s">
        <v>57</v>
      </c>
    </row>
    <row r="188" spans="1:6" ht="18.75" customHeight="1" x14ac:dyDescent="0.3">
      <c r="A188" s="82"/>
      <c r="B188" s="42">
        <v>2022</v>
      </c>
      <c r="C188" s="50" t="s">
        <v>56</v>
      </c>
      <c r="D188" s="50"/>
      <c r="E188" s="44">
        <v>620.4</v>
      </c>
      <c r="F188" s="41" t="s">
        <v>57</v>
      </c>
    </row>
    <row r="189" spans="1:6" ht="18.75" customHeight="1" x14ac:dyDescent="0.3">
      <c r="A189" s="82"/>
      <c r="B189" s="42">
        <v>2023</v>
      </c>
      <c r="C189" s="50" t="s">
        <v>56</v>
      </c>
      <c r="D189" s="50"/>
      <c r="E189" s="44">
        <v>0</v>
      </c>
      <c r="F189" s="41" t="s">
        <v>57</v>
      </c>
    </row>
    <row r="190" spans="1:6" ht="18.75" customHeight="1" x14ac:dyDescent="0.3">
      <c r="A190" s="82"/>
      <c r="B190" s="42">
        <v>2024</v>
      </c>
      <c r="C190" s="50" t="s">
        <v>56</v>
      </c>
      <c r="D190" s="50"/>
      <c r="E190" s="44">
        <v>0</v>
      </c>
      <c r="F190" s="41" t="s">
        <v>57</v>
      </c>
    </row>
    <row r="191" spans="1:6" ht="18.75" customHeight="1" x14ac:dyDescent="0.3">
      <c r="A191" s="82"/>
      <c r="B191" s="45">
        <v>2025</v>
      </c>
      <c r="C191" s="50" t="s">
        <v>56</v>
      </c>
      <c r="D191" s="50"/>
      <c r="E191" s="44">
        <v>0</v>
      </c>
      <c r="F191" s="41" t="s">
        <v>57</v>
      </c>
    </row>
    <row r="192" spans="1:6" ht="43.5" customHeight="1" x14ac:dyDescent="0.3">
      <c r="A192" s="82"/>
      <c r="B192" s="87" t="s">
        <v>86</v>
      </c>
      <c r="C192" s="84"/>
      <c r="D192" s="84"/>
      <c r="E192" s="84"/>
      <c r="F192" s="85"/>
    </row>
    <row r="193" spans="1:6" ht="18.75" customHeight="1" x14ac:dyDescent="0.3">
      <c r="A193" s="82"/>
      <c r="B193" s="90">
        <f>E194+E195+E196+E197+E198</f>
        <v>0</v>
      </c>
      <c r="C193" s="89"/>
      <c r="D193" s="89"/>
      <c r="E193" s="89"/>
      <c r="F193" s="41" t="s">
        <v>58</v>
      </c>
    </row>
    <row r="194" spans="1:6" ht="18.75" customHeight="1" x14ac:dyDescent="0.3">
      <c r="A194" s="82"/>
      <c r="B194" s="42">
        <v>2021</v>
      </c>
      <c r="C194" s="49" t="s">
        <v>56</v>
      </c>
      <c r="D194" s="49"/>
      <c r="E194" s="44">
        <v>0</v>
      </c>
      <c r="F194" s="41" t="s">
        <v>57</v>
      </c>
    </row>
    <row r="195" spans="1:6" ht="18.75" customHeight="1" x14ac:dyDescent="0.3">
      <c r="A195" s="82"/>
      <c r="B195" s="42">
        <v>2022</v>
      </c>
      <c r="C195" s="49" t="s">
        <v>56</v>
      </c>
      <c r="D195" s="49"/>
      <c r="E195" s="44">
        <v>0</v>
      </c>
      <c r="F195" s="41" t="s">
        <v>57</v>
      </c>
    </row>
    <row r="196" spans="1:6" ht="18.75" customHeight="1" x14ac:dyDescent="0.3">
      <c r="A196" s="82"/>
      <c r="B196" s="42">
        <v>2023</v>
      </c>
      <c r="C196" s="49" t="s">
        <v>56</v>
      </c>
      <c r="D196" s="49"/>
      <c r="E196" s="44">
        <v>0</v>
      </c>
      <c r="F196" s="41" t="s">
        <v>57</v>
      </c>
    </row>
    <row r="197" spans="1:6" ht="18.75" customHeight="1" x14ac:dyDescent="0.3">
      <c r="A197" s="82"/>
      <c r="B197" s="42">
        <v>2024</v>
      </c>
      <c r="C197" s="49" t="s">
        <v>56</v>
      </c>
      <c r="D197" s="49"/>
      <c r="E197" s="44">
        <v>0</v>
      </c>
      <c r="F197" s="41" t="s">
        <v>57</v>
      </c>
    </row>
    <row r="198" spans="1:6" ht="18.75" customHeight="1" x14ac:dyDescent="0.3">
      <c r="A198" s="83"/>
      <c r="B198" s="45">
        <v>2025</v>
      </c>
      <c r="C198" s="52" t="s">
        <v>56</v>
      </c>
      <c r="D198" s="52"/>
      <c r="E198" s="47">
        <v>0</v>
      </c>
      <c r="F198" s="48" t="s">
        <v>57</v>
      </c>
    </row>
    <row r="199" spans="1:6" ht="18.75" customHeight="1" x14ac:dyDescent="0.3">
      <c r="A199" s="5"/>
      <c r="B199" s="63"/>
      <c r="C199" s="9"/>
      <c r="D199" s="9"/>
      <c r="E199" s="12"/>
      <c r="F199" s="9"/>
    </row>
    <row r="200" spans="1:6" ht="18.75" customHeight="1" x14ac:dyDescent="0.3">
      <c r="A200" s="64"/>
      <c r="B200" s="42"/>
      <c r="C200" s="49"/>
      <c r="D200" s="49"/>
      <c r="E200" s="51"/>
      <c r="F200" s="43"/>
    </row>
    <row r="201" spans="1:6" ht="18.75" customHeight="1" x14ac:dyDescent="0.3">
      <c r="A201" s="78" t="s">
        <v>120</v>
      </c>
      <c r="B201" s="78"/>
      <c r="C201" s="78"/>
      <c r="D201" s="78"/>
      <c r="E201" s="78"/>
      <c r="F201" s="78"/>
    </row>
    <row r="202" spans="1:6" ht="18.75" customHeight="1" x14ac:dyDescent="0.3">
      <c r="A202" s="78"/>
      <c r="B202" s="78"/>
      <c r="C202" s="78"/>
      <c r="D202" s="78"/>
      <c r="E202" s="78"/>
      <c r="F202" s="78"/>
    </row>
    <row r="203" spans="1:6" ht="18.75" customHeight="1" x14ac:dyDescent="0.3">
      <c r="A203" s="78"/>
      <c r="B203" s="78"/>
      <c r="C203" s="78"/>
      <c r="D203" s="78"/>
      <c r="E203" s="78"/>
      <c r="F203" s="78"/>
    </row>
    <row r="204" spans="1:6" ht="18.75" customHeight="1" x14ac:dyDescent="0.3">
      <c r="A204" s="66"/>
      <c r="B204" s="66"/>
      <c r="C204" s="66"/>
      <c r="D204" s="66"/>
      <c r="E204" s="66"/>
      <c r="F204" s="66"/>
    </row>
    <row r="205" spans="1:6" ht="18.75" customHeight="1" x14ac:dyDescent="0.3">
      <c r="A205" s="5"/>
      <c r="B205" s="34"/>
      <c r="C205" s="9"/>
      <c r="D205" s="9"/>
      <c r="E205" s="12"/>
      <c r="F205" s="9"/>
    </row>
    <row r="206" spans="1:6" ht="43.5" customHeight="1" x14ac:dyDescent="0.3">
      <c r="A206" s="81" t="s">
        <v>85</v>
      </c>
      <c r="B206" s="84" t="s">
        <v>3</v>
      </c>
      <c r="C206" s="84"/>
      <c r="D206" s="84"/>
      <c r="E206" s="84"/>
      <c r="F206" s="85"/>
    </row>
    <row r="207" spans="1:6" ht="24" customHeight="1" x14ac:dyDescent="0.3">
      <c r="A207" s="82"/>
      <c r="B207" s="86">
        <f>E208+E209+E210+E211+E212</f>
        <v>10609.7</v>
      </c>
      <c r="C207" s="86"/>
      <c r="D207" s="86"/>
      <c r="E207" s="86"/>
      <c r="F207" s="41" t="s">
        <v>58</v>
      </c>
    </row>
    <row r="208" spans="1:6" ht="18.75" customHeight="1" x14ac:dyDescent="0.3">
      <c r="A208" s="82"/>
      <c r="B208" s="42">
        <v>2021</v>
      </c>
      <c r="C208" s="43" t="s">
        <v>56</v>
      </c>
      <c r="D208" s="43"/>
      <c r="E208" s="44">
        <v>2034.5</v>
      </c>
      <c r="F208" s="41" t="s">
        <v>57</v>
      </c>
    </row>
    <row r="209" spans="1:6" ht="18.75" customHeight="1" x14ac:dyDescent="0.3">
      <c r="A209" s="82"/>
      <c r="B209" s="42">
        <v>2022</v>
      </c>
      <c r="C209" s="43" t="s">
        <v>56</v>
      </c>
      <c r="D209" s="43"/>
      <c r="E209" s="44">
        <v>2295</v>
      </c>
      <c r="F209" s="41" t="s">
        <v>57</v>
      </c>
    </row>
    <row r="210" spans="1:6" ht="18.75" customHeight="1" x14ac:dyDescent="0.3">
      <c r="A210" s="82"/>
      <c r="B210" s="42">
        <v>2023</v>
      </c>
      <c r="C210" s="43" t="s">
        <v>56</v>
      </c>
      <c r="D210" s="43"/>
      <c r="E210" s="44">
        <v>1937.5</v>
      </c>
      <c r="F210" s="41" t="s">
        <v>57</v>
      </c>
    </row>
    <row r="211" spans="1:6" ht="18.75" customHeight="1" x14ac:dyDescent="0.3">
      <c r="A211" s="82"/>
      <c r="B211" s="42">
        <v>2024</v>
      </c>
      <c r="C211" s="43" t="s">
        <v>56</v>
      </c>
      <c r="D211" s="43"/>
      <c r="E211" s="44">
        <v>2195.1</v>
      </c>
      <c r="F211" s="41" t="s">
        <v>57</v>
      </c>
    </row>
    <row r="212" spans="1:6" ht="18.75" customHeight="1" x14ac:dyDescent="0.3">
      <c r="A212" s="82"/>
      <c r="B212" s="45">
        <v>2025</v>
      </c>
      <c r="C212" s="46" t="s">
        <v>56</v>
      </c>
      <c r="D212" s="46"/>
      <c r="E212" s="47">
        <v>2147.6</v>
      </c>
      <c r="F212" s="48" t="s">
        <v>57</v>
      </c>
    </row>
    <row r="213" spans="1:6" ht="43.5" customHeight="1" x14ac:dyDescent="0.3">
      <c r="A213" s="82"/>
      <c r="B213" s="87" t="s">
        <v>70</v>
      </c>
      <c r="C213" s="84"/>
      <c r="D213" s="84"/>
      <c r="E213" s="84"/>
      <c r="F213" s="85"/>
    </row>
    <row r="214" spans="1:6" ht="20.25" customHeight="1" x14ac:dyDescent="0.3">
      <c r="A214" s="82"/>
      <c r="B214" s="88">
        <f>E215+E216+E217+E218+E219</f>
        <v>7641.6</v>
      </c>
      <c r="C214" s="86"/>
      <c r="D214" s="86"/>
      <c r="E214" s="86"/>
      <c r="F214" s="41" t="s">
        <v>58</v>
      </c>
    </row>
    <row r="215" spans="1:6" ht="18.75" customHeight="1" x14ac:dyDescent="0.3">
      <c r="A215" s="82"/>
      <c r="B215" s="42">
        <v>2021</v>
      </c>
      <c r="C215" s="49" t="s">
        <v>56</v>
      </c>
      <c r="D215" s="49"/>
      <c r="E215" s="44">
        <v>1884</v>
      </c>
      <c r="F215" s="41" t="s">
        <v>57</v>
      </c>
    </row>
    <row r="216" spans="1:6" ht="18.75" customHeight="1" x14ac:dyDescent="0.3">
      <c r="A216" s="82"/>
      <c r="B216" s="42">
        <v>2022</v>
      </c>
      <c r="C216" s="49" t="s">
        <v>56</v>
      </c>
      <c r="D216" s="49"/>
      <c r="E216" s="44">
        <v>2114.1</v>
      </c>
      <c r="F216" s="41" t="s">
        <v>57</v>
      </c>
    </row>
    <row r="217" spans="1:6" ht="18.75" customHeight="1" x14ac:dyDescent="0.3">
      <c r="A217" s="82"/>
      <c r="B217" s="42">
        <v>2023</v>
      </c>
      <c r="C217" s="49" t="s">
        <v>56</v>
      </c>
      <c r="D217" s="49"/>
      <c r="E217" s="44">
        <v>947.5</v>
      </c>
      <c r="F217" s="41" t="s">
        <v>57</v>
      </c>
    </row>
    <row r="218" spans="1:6" ht="18.75" customHeight="1" x14ac:dyDescent="0.3">
      <c r="A218" s="93"/>
      <c r="B218" s="62">
        <v>2024</v>
      </c>
      <c r="C218" s="49" t="s">
        <v>56</v>
      </c>
      <c r="D218" s="49"/>
      <c r="E218" s="44">
        <v>548.4</v>
      </c>
      <c r="F218" s="41" t="s">
        <v>57</v>
      </c>
    </row>
    <row r="219" spans="1:6" ht="18.75" customHeight="1" x14ac:dyDescent="0.3">
      <c r="A219" s="93"/>
      <c r="B219" s="62">
        <v>2025</v>
      </c>
      <c r="C219" s="49" t="s">
        <v>56</v>
      </c>
      <c r="D219" s="49"/>
      <c r="E219" s="44">
        <v>2147.6</v>
      </c>
      <c r="F219" s="43" t="s">
        <v>57</v>
      </c>
    </row>
    <row r="220" spans="1:6" ht="51" customHeight="1" x14ac:dyDescent="0.3">
      <c r="A220" s="93"/>
      <c r="B220" s="87" t="s">
        <v>104</v>
      </c>
      <c r="C220" s="84"/>
      <c r="D220" s="84"/>
      <c r="E220" s="84"/>
      <c r="F220" s="85"/>
    </row>
    <row r="221" spans="1:6" ht="18.75" customHeight="1" x14ac:dyDescent="0.3">
      <c r="A221" s="93"/>
      <c r="B221" s="88">
        <f>E222+E223+E224+E225+E226</f>
        <v>131.4</v>
      </c>
      <c r="C221" s="86"/>
      <c r="D221" s="86"/>
      <c r="E221" s="86"/>
      <c r="F221" s="41" t="s">
        <v>58</v>
      </c>
    </row>
    <row r="222" spans="1:6" ht="18.75" customHeight="1" x14ac:dyDescent="0.3">
      <c r="A222" s="82"/>
      <c r="B222" s="42">
        <v>2021</v>
      </c>
      <c r="C222" s="49" t="s">
        <v>56</v>
      </c>
      <c r="D222" s="49"/>
      <c r="E222" s="44">
        <v>0</v>
      </c>
      <c r="F222" s="41" t="s">
        <v>57</v>
      </c>
    </row>
    <row r="223" spans="1:6" ht="18.75" customHeight="1" x14ac:dyDescent="0.3">
      <c r="A223" s="82"/>
      <c r="B223" s="42">
        <v>2022</v>
      </c>
      <c r="C223" s="49" t="s">
        <v>56</v>
      </c>
      <c r="D223" s="49"/>
      <c r="E223" s="44">
        <v>131.4</v>
      </c>
      <c r="F223" s="41" t="s">
        <v>57</v>
      </c>
    </row>
    <row r="224" spans="1:6" ht="18.75" customHeight="1" x14ac:dyDescent="0.3">
      <c r="A224" s="82"/>
      <c r="B224" s="42">
        <v>2023</v>
      </c>
      <c r="C224" s="49" t="s">
        <v>56</v>
      </c>
      <c r="D224" s="49"/>
      <c r="E224" s="44">
        <v>0</v>
      </c>
      <c r="F224" s="41" t="s">
        <v>57</v>
      </c>
    </row>
    <row r="225" spans="1:6" ht="18.75" customHeight="1" x14ac:dyDescent="0.3">
      <c r="A225" s="82"/>
      <c r="B225" s="62">
        <v>2024</v>
      </c>
      <c r="C225" s="49" t="s">
        <v>56</v>
      </c>
      <c r="D225" s="49"/>
      <c r="E225" s="44">
        <v>0</v>
      </c>
      <c r="F225" s="41" t="s">
        <v>57</v>
      </c>
    </row>
    <row r="226" spans="1:6" ht="18.75" customHeight="1" x14ac:dyDescent="0.3">
      <c r="A226" s="82"/>
      <c r="B226" s="61">
        <v>2025</v>
      </c>
      <c r="C226" s="52" t="s">
        <v>56</v>
      </c>
      <c r="D226" s="52"/>
      <c r="E226" s="47">
        <v>0</v>
      </c>
      <c r="F226" s="48" t="s">
        <v>57</v>
      </c>
    </row>
    <row r="227" spans="1:6" ht="39.75" customHeight="1" x14ac:dyDescent="0.3">
      <c r="A227" s="82"/>
      <c r="B227" s="87" t="s">
        <v>4</v>
      </c>
      <c r="C227" s="84"/>
      <c r="D227" s="84"/>
      <c r="E227" s="84"/>
      <c r="F227" s="85"/>
    </row>
    <row r="228" spans="1:6" ht="22.5" customHeight="1" x14ac:dyDescent="0.3">
      <c r="A228" s="82"/>
      <c r="B228" s="88">
        <f>E229+E230+E231+E232+E233</f>
        <v>2836.7</v>
      </c>
      <c r="C228" s="89"/>
      <c r="D228" s="89"/>
      <c r="E228" s="89"/>
      <c r="F228" s="41" t="s">
        <v>58</v>
      </c>
    </row>
    <row r="229" spans="1:6" ht="18.75" customHeight="1" x14ac:dyDescent="0.3">
      <c r="A229" s="82"/>
      <c r="B229" s="42">
        <v>2021</v>
      </c>
      <c r="C229" s="50" t="s">
        <v>56</v>
      </c>
      <c r="D229" s="50"/>
      <c r="E229" s="44">
        <v>150.5</v>
      </c>
      <c r="F229" s="41" t="s">
        <v>57</v>
      </c>
    </row>
    <row r="230" spans="1:6" ht="18.75" customHeight="1" x14ac:dyDescent="0.3">
      <c r="A230" s="82"/>
      <c r="B230" s="42">
        <v>2022</v>
      </c>
      <c r="C230" s="50" t="s">
        <v>56</v>
      </c>
      <c r="D230" s="50"/>
      <c r="E230" s="44">
        <v>49.5</v>
      </c>
      <c r="F230" s="41" t="s">
        <v>57</v>
      </c>
    </row>
    <row r="231" spans="1:6" ht="18.75" customHeight="1" x14ac:dyDescent="0.3">
      <c r="A231" s="82"/>
      <c r="B231" s="42">
        <v>2023</v>
      </c>
      <c r="C231" s="50" t="s">
        <v>56</v>
      </c>
      <c r="D231" s="50"/>
      <c r="E231" s="44">
        <v>990</v>
      </c>
      <c r="F231" s="41" t="s">
        <v>57</v>
      </c>
    </row>
    <row r="232" spans="1:6" ht="18.75" customHeight="1" x14ac:dyDescent="0.3">
      <c r="A232" s="82"/>
      <c r="B232" s="42">
        <v>2024</v>
      </c>
      <c r="C232" s="50" t="s">
        <v>56</v>
      </c>
      <c r="D232" s="50"/>
      <c r="E232" s="44">
        <v>1646.7</v>
      </c>
      <c r="F232" s="41" t="s">
        <v>57</v>
      </c>
    </row>
    <row r="233" spans="1:6" ht="18.75" customHeight="1" x14ac:dyDescent="0.3">
      <c r="A233" s="82"/>
      <c r="B233" s="45">
        <v>2025</v>
      </c>
      <c r="C233" s="50" t="s">
        <v>56</v>
      </c>
      <c r="D233" s="50"/>
      <c r="E233" s="44">
        <v>0</v>
      </c>
      <c r="F233" s="41" t="s">
        <v>57</v>
      </c>
    </row>
    <row r="234" spans="1:6" ht="43.5" customHeight="1" x14ac:dyDescent="0.3">
      <c r="A234" s="82"/>
      <c r="B234" s="87" t="s">
        <v>86</v>
      </c>
      <c r="C234" s="84"/>
      <c r="D234" s="84"/>
      <c r="E234" s="84"/>
      <c r="F234" s="85"/>
    </row>
    <row r="235" spans="1:6" ht="22.5" customHeight="1" x14ac:dyDescent="0.3">
      <c r="A235" s="82"/>
      <c r="B235" s="90">
        <f>E236+E237+E238+E239+E240</f>
        <v>0</v>
      </c>
      <c r="C235" s="89"/>
      <c r="D235" s="89"/>
      <c r="E235" s="89"/>
      <c r="F235" s="41" t="s">
        <v>58</v>
      </c>
    </row>
    <row r="236" spans="1:6" ht="18.75" customHeight="1" x14ac:dyDescent="0.3">
      <c r="A236" s="82"/>
      <c r="B236" s="42">
        <v>2021</v>
      </c>
      <c r="C236" s="49" t="s">
        <v>56</v>
      </c>
      <c r="D236" s="49"/>
      <c r="E236" s="69">
        <v>0</v>
      </c>
      <c r="F236" s="41" t="s">
        <v>57</v>
      </c>
    </row>
    <row r="237" spans="1:6" ht="18.75" customHeight="1" x14ac:dyDescent="0.3">
      <c r="A237" s="82"/>
      <c r="B237" s="42">
        <v>2022</v>
      </c>
      <c r="C237" s="49" t="s">
        <v>56</v>
      </c>
      <c r="D237" s="49"/>
      <c r="E237" s="69">
        <v>0</v>
      </c>
      <c r="F237" s="41" t="s">
        <v>57</v>
      </c>
    </row>
    <row r="238" spans="1:6" ht="18.75" customHeight="1" x14ac:dyDescent="0.3">
      <c r="A238" s="82"/>
      <c r="B238" s="42">
        <v>2023</v>
      </c>
      <c r="C238" s="49" t="s">
        <v>56</v>
      </c>
      <c r="D238" s="49"/>
      <c r="E238" s="69">
        <v>0</v>
      </c>
      <c r="F238" s="41" t="s">
        <v>57</v>
      </c>
    </row>
    <row r="239" spans="1:6" ht="18.75" customHeight="1" x14ac:dyDescent="0.3">
      <c r="A239" s="82"/>
      <c r="B239" s="42">
        <v>2024</v>
      </c>
      <c r="C239" s="49" t="s">
        <v>56</v>
      </c>
      <c r="D239" s="49"/>
      <c r="E239" s="69">
        <v>0</v>
      </c>
      <c r="F239" s="41" t="s">
        <v>57</v>
      </c>
    </row>
    <row r="240" spans="1:6" ht="18.75" customHeight="1" x14ac:dyDescent="0.3">
      <c r="A240" s="83"/>
      <c r="B240" s="45">
        <v>2025</v>
      </c>
      <c r="C240" s="52" t="s">
        <v>56</v>
      </c>
      <c r="D240" s="52"/>
      <c r="E240" s="70">
        <v>0</v>
      </c>
      <c r="F240" s="48" t="s">
        <v>57</v>
      </c>
    </row>
    <row r="241" spans="1:6" ht="18.75" customHeight="1" x14ac:dyDescent="0.3">
      <c r="A241" s="64"/>
      <c r="B241" s="42"/>
      <c r="C241" s="49"/>
      <c r="D241" s="49"/>
      <c r="E241" s="69"/>
      <c r="F241" s="43"/>
    </row>
    <row r="242" spans="1:6" ht="18.75" customHeight="1" x14ac:dyDescent="0.3">
      <c r="A242" s="64"/>
      <c r="B242" s="42"/>
      <c r="C242" s="49"/>
      <c r="D242" s="49"/>
      <c r="E242" s="69"/>
      <c r="F242" s="43"/>
    </row>
    <row r="243" spans="1:6" ht="56.25" customHeight="1" x14ac:dyDescent="0.3">
      <c r="A243" s="78" t="s">
        <v>119</v>
      </c>
      <c r="B243" s="78"/>
      <c r="C243" s="78"/>
      <c r="D243" s="78"/>
      <c r="E243" s="78"/>
      <c r="F243" s="78"/>
    </row>
    <row r="244" spans="1:6" ht="18.75" customHeight="1" x14ac:dyDescent="0.3">
      <c r="A244" s="64"/>
      <c r="B244" s="42"/>
      <c r="C244" s="49"/>
      <c r="D244" s="49"/>
      <c r="E244" s="69"/>
      <c r="F244" s="43"/>
    </row>
    <row r="245" spans="1:6" ht="18.75" customHeight="1" x14ac:dyDescent="0.3">
      <c r="A245" s="64"/>
      <c r="B245" s="42"/>
      <c r="C245" s="49"/>
      <c r="D245" s="49"/>
      <c r="E245" s="69"/>
      <c r="F245" s="43"/>
    </row>
    <row r="246" spans="1:6" ht="51" customHeight="1" x14ac:dyDescent="0.3">
      <c r="A246" s="81" t="s">
        <v>85</v>
      </c>
      <c r="B246" s="84" t="s">
        <v>3</v>
      </c>
      <c r="C246" s="84"/>
      <c r="D246" s="84"/>
      <c r="E246" s="84"/>
      <c r="F246" s="85"/>
    </row>
    <row r="247" spans="1:6" ht="18.75" customHeight="1" x14ac:dyDescent="0.3">
      <c r="A247" s="82"/>
      <c r="B247" s="86">
        <f>E248+E249+E250+E251+E252</f>
        <v>2</v>
      </c>
      <c r="C247" s="86"/>
      <c r="D247" s="86"/>
      <c r="E247" s="86"/>
      <c r="F247" s="41" t="s">
        <v>58</v>
      </c>
    </row>
    <row r="248" spans="1:6" ht="18.75" customHeight="1" x14ac:dyDescent="0.3">
      <c r="A248" s="82"/>
      <c r="B248" s="42">
        <v>2021</v>
      </c>
      <c r="C248" s="43" t="s">
        <v>56</v>
      </c>
      <c r="D248" s="43"/>
      <c r="E248" s="44">
        <v>0</v>
      </c>
      <c r="F248" s="41" t="s">
        <v>57</v>
      </c>
    </row>
    <row r="249" spans="1:6" ht="18.75" customHeight="1" x14ac:dyDescent="0.3">
      <c r="A249" s="82"/>
      <c r="B249" s="42">
        <v>2022</v>
      </c>
      <c r="C249" s="43" t="s">
        <v>56</v>
      </c>
      <c r="D249" s="43"/>
      <c r="E249" s="44">
        <v>0</v>
      </c>
      <c r="F249" s="41" t="s">
        <v>57</v>
      </c>
    </row>
    <row r="250" spans="1:6" ht="18.75" customHeight="1" x14ac:dyDescent="0.3">
      <c r="A250" s="82"/>
      <c r="B250" s="42">
        <v>2023</v>
      </c>
      <c r="C250" s="43" t="s">
        <v>56</v>
      </c>
      <c r="D250" s="43"/>
      <c r="E250" s="44">
        <v>1</v>
      </c>
      <c r="F250" s="41" t="s">
        <v>57</v>
      </c>
    </row>
    <row r="251" spans="1:6" ht="18.75" customHeight="1" x14ac:dyDescent="0.3">
      <c r="A251" s="82"/>
      <c r="B251" s="42">
        <v>2024</v>
      </c>
      <c r="C251" s="43" t="s">
        <v>56</v>
      </c>
      <c r="D251" s="43"/>
      <c r="E251" s="44">
        <v>1</v>
      </c>
      <c r="F251" s="41" t="s">
        <v>57</v>
      </c>
    </row>
    <row r="252" spans="1:6" ht="18.75" customHeight="1" x14ac:dyDescent="0.3">
      <c r="A252" s="82"/>
      <c r="B252" s="45">
        <v>2025</v>
      </c>
      <c r="C252" s="46" t="s">
        <v>56</v>
      </c>
      <c r="D252" s="46"/>
      <c r="E252" s="47">
        <v>0</v>
      </c>
      <c r="F252" s="48" t="s">
        <v>57</v>
      </c>
    </row>
    <row r="253" spans="1:6" ht="41.25" customHeight="1" x14ac:dyDescent="0.3">
      <c r="A253" s="82"/>
      <c r="B253" s="87" t="s">
        <v>70</v>
      </c>
      <c r="C253" s="84"/>
      <c r="D253" s="84"/>
      <c r="E253" s="84"/>
      <c r="F253" s="85"/>
    </row>
    <row r="254" spans="1:6" ht="18.75" customHeight="1" x14ac:dyDescent="0.3">
      <c r="A254" s="82"/>
      <c r="B254" s="88">
        <f>E255+E256+E257+E258+E259</f>
        <v>2</v>
      </c>
      <c r="C254" s="86"/>
      <c r="D254" s="86"/>
      <c r="E254" s="86"/>
      <c r="F254" s="41" t="s">
        <v>58</v>
      </c>
    </row>
    <row r="255" spans="1:6" ht="18.75" customHeight="1" x14ac:dyDescent="0.3">
      <c r="A255" s="82"/>
      <c r="B255" s="42">
        <v>2021</v>
      </c>
      <c r="C255" s="49" t="s">
        <v>56</v>
      </c>
      <c r="D255" s="49"/>
      <c r="E255" s="44">
        <v>0</v>
      </c>
      <c r="F255" s="41" t="s">
        <v>57</v>
      </c>
    </row>
    <row r="256" spans="1:6" ht="18.75" customHeight="1" x14ac:dyDescent="0.3">
      <c r="A256" s="82"/>
      <c r="B256" s="42">
        <v>2022</v>
      </c>
      <c r="C256" s="49" t="s">
        <v>56</v>
      </c>
      <c r="D256" s="49"/>
      <c r="E256" s="44">
        <v>0</v>
      </c>
      <c r="F256" s="41" t="s">
        <v>57</v>
      </c>
    </row>
    <row r="257" spans="1:6" ht="18.75" customHeight="1" x14ac:dyDescent="0.3">
      <c r="A257" s="82"/>
      <c r="B257" s="42">
        <v>2023</v>
      </c>
      <c r="C257" s="49" t="s">
        <v>56</v>
      </c>
      <c r="D257" s="49"/>
      <c r="E257" s="44">
        <v>1</v>
      </c>
      <c r="F257" s="41" t="s">
        <v>57</v>
      </c>
    </row>
    <row r="258" spans="1:6" ht="18.75" customHeight="1" x14ac:dyDescent="0.3">
      <c r="A258" s="82"/>
      <c r="B258" s="62">
        <v>2024</v>
      </c>
      <c r="C258" s="49" t="s">
        <v>56</v>
      </c>
      <c r="D258" s="49"/>
      <c r="E258" s="44">
        <v>1</v>
      </c>
      <c r="F258" s="41" t="s">
        <v>57</v>
      </c>
    </row>
    <row r="259" spans="1:6" ht="18.75" customHeight="1" x14ac:dyDescent="0.3">
      <c r="A259" s="82"/>
      <c r="B259" s="61">
        <v>2025</v>
      </c>
      <c r="C259" s="52" t="s">
        <v>56</v>
      </c>
      <c r="D259" s="52"/>
      <c r="E259" s="47">
        <v>0</v>
      </c>
      <c r="F259" s="48" t="s">
        <v>57</v>
      </c>
    </row>
    <row r="260" spans="1:6" ht="43.5" customHeight="1" x14ac:dyDescent="0.3">
      <c r="A260" s="82"/>
      <c r="B260" s="87" t="s">
        <v>104</v>
      </c>
      <c r="C260" s="84"/>
      <c r="D260" s="84"/>
      <c r="E260" s="84"/>
      <c r="F260" s="85"/>
    </row>
    <row r="261" spans="1:6" ht="18.75" customHeight="1" x14ac:dyDescent="0.3">
      <c r="A261" s="82"/>
      <c r="B261" s="88">
        <f>E262+E263+E264+E265+E266</f>
        <v>0</v>
      </c>
      <c r="C261" s="86"/>
      <c r="D261" s="86"/>
      <c r="E261" s="86"/>
      <c r="F261" s="41" t="s">
        <v>58</v>
      </c>
    </row>
    <row r="262" spans="1:6" ht="18.75" customHeight="1" x14ac:dyDescent="0.3">
      <c r="A262" s="82"/>
      <c r="B262" s="42">
        <v>2021</v>
      </c>
      <c r="C262" s="49" t="s">
        <v>56</v>
      </c>
      <c r="D262" s="49"/>
      <c r="E262" s="44">
        <v>0</v>
      </c>
      <c r="F262" s="41" t="s">
        <v>57</v>
      </c>
    </row>
    <row r="263" spans="1:6" ht="18.75" customHeight="1" x14ac:dyDescent="0.3">
      <c r="A263" s="82"/>
      <c r="B263" s="42">
        <v>2022</v>
      </c>
      <c r="C263" s="49" t="s">
        <v>56</v>
      </c>
      <c r="D263" s="49"/>
      <c r="E263" s="44">
        <v>0</v>
      </c>
      <c r="F263" s="41" t="s">
        <v>57</v>
      </c>
    </row>
    <row r="264" spans="1:6" ht="18.75" customHeight="1" x14ac:dyDescent="0.3">
      <c r="A264" s="82"/>
      <c r="B264" s="42">
        <v>2023</v>
      </c>
      <c r="C264" s="49" t="s">
        <v>56</v>
      </c>
      <c r="D264" s="49"/>
      <c r="E264" s="44">
        <v>0</v>
      </c>
      <c r="F264" s="41" t="s">
        <v>57</v>
      </c>
    </row>
    <row r="265" spans="1:6" ht="18.75" customHeight="1" x14ac:dyDescent="0.3">
      <c r="A265" s="82"/>
      <c r="B265" s="62">
        <v>2024</v>
      </c>
      <c r="C265" s="49" t="s">
        <v>56</v>
      </c>
      <c r="D265" s="49"/>
      <c r="E265" s="44">
        <v>0</v>
      </c>
      <c r="F265" s="41" t="s">
        <v>57</v>
      </c>
    </row>
    <row r="266" spans="1:6" ht="18.75" customHeight="1" x14ac:dyDescent="0.3">
      <c r="A266" s="82"/>
      <c r="B266" s="61">
        <v>2025</v>
      </c>
      <c r="C266" s="52" t="s">
        <v>56</v>
      </c>
      <c r="D266" s="52"/>
      <c r="E266" s="47">
        <v>0</v>
      </c>
      <c r="F266" s="48" t="s">
        <v>57</v>
      </c>
    </row>
    <row r="267" spans="1:6" ht="43.5" customHeight="1" x14ac:dyDescent="0.3">
      <c r="A267" s="82"/>
      <c r="B267" s="87" t="s">
        <v>4</v>
      </c>
      <c r="C267" s="84"/>
      <c r="D267" s="84"/>
      <c r="E267" s="84"/>
      <c r="F267" s="85"/>
    </row>
    <row r="268" spans="1:6" ht="18.75" customHeight="1" x14ac:dyDescent="0.3">
      <c r="A268" s="82"/>
      <c r="B268" s="88">
        <f>E269+E270+E271+E272+E273</f>
        <v>0</v>
      </c>
      <c r="C268" s="89"/>
      <c r="D268" s="89"/>
      <c r="E268" s="89"/>
      <c r="F268" s="41" t="s">
        <v>58</v>
      </c>
    </row>
    <row r="269" spans="1:6" ht="18.75" customHeight="1" x14ac:dyDescent="0.3">
      <c r="A269" s="82"/>
      <c r="B269" s="42">
        <v>2021</v>
      </c>
      <c r="C269" s="50" t="s">
        <v>56</v>
      </c>
      <c r="D269" s="50"/>
      <c r="E269" s="44">
        <v>0</v>
      </c>
      <c r="F269" s="41" t="s">
        <v>57</v>
      </c>
    </row>
    <row r="270" spans="1:6" ht="18.75" customHeight="1" x14ac:dyDescent="0.3">
      <c r="A270" s="82"/>
      <c r="B270" s="42">
        <v>2022</v>
      </c>
      <c r="C270" s="50" t="s">
        <v>56</v>
      </c>
      <c r="D270" s="50"/>
      <c r="E270" s="44">
        <v>0</v>
      </c>
      <c r="F270" s="41" t="s">
        <v>57</v>
      </c>
    </row>
    <row r="271" spans="1:6" ht="18.75" customHeight="1" x14ac:dyDescent="0.3">
      <c r="A271" s="82"/>
      <c r="B271" s="42">
        <v>2023</v>
      </c>
      <c r="C271" s="50" t="s">
        <v>56</v>
      </c>
      <c r="D271" s="50"/>
      <c r="E271" s="44">
        <v>0</v>
      </c>
      <c r="F271" s="41" t="s">
        <v>57</v>
      </c>
    </row>
    <row r="272" spans="1:6" ht="18.75" customHeight="1" x14ac:dyDescent="0.3">
      <c r="A272" s="82"/>
      <c r="B272" s="42">
        <v>2024</v>
      </c>
      <c r="C272" s="50" t="s">
        <v>56</v>
      </c>
      <c r="D272" s="50"/>
      <c r="E272" s="44">
        <v>0</v>
      </c>
      <c r="F272" s="41" t="s">
        <v>57</v>
      </c>
    </row>
    <row r="273" spans="1:6" ht="18.75" customHeight="1" x14ac:dyDescent="0.3">
      <c r="A273" s="82"/>
      <c r="B273" s="45">
        <v>2025</v>
      </c>
      <c r="C273" s="50" t="s">
        <v>56</v>
      </c>
      <c r="D273" s="50"/>
      <c r="E273" s="44">
        <v>0</v>
      </c>
      <c r="F273" s="41" t="s">
        <v>57</v>
      </c>
    </row>
    <row r="274" spans="1:6" ht="42.75" customHeight="1" x14ac:dyDescent="0.3">
      <c r="A274" s="82"/>
      <c r="B274" s="87" t="s">
        <v>86</v>
      </c>
      <c r="C274" s="84"/>
      <c r="D274" s="84"/>
      <c r="E274" s="84"/>
      <c r="F274" s="85"/>
    </row>
    <row r="275" spans="1:6" ht="18.75" customHeight="1" x14ac:dyDescent="0.3">
      <c r="A275" s="82"/>
      <c r="B275" s="90">
        <f>E276+E277+E278+E279+E280</f>
        <v>0</v>
      </c>
      <c r="C275" s="89"/>
      <c r="D275" s="89"/>
      <c r="E275" s="89"/>
      <c r="F275" s="41" t="s">
        <v>58</v>
      </c>
    </row>
    <row r="276" spans="1:6" ht="18.75" customHeight="1" x14ac:dyDescent="0.3">
      <c r="A276" s="82"/>
      <c r="B276" s="42">
        <v>2021</v>
      </c>
      <c r="C276" s="49" t="s">
        <v>56</v>
      </c>
      <c r="D276" s="49"/>
      <c r="E276" s="44">
        <v>0</v>
      </c>
      <c r="F276" s="41" t="s">
        <v>57</v>
      </c>
    </row>
    <row r="277" spans="1:6" ht="18.75" customHeight="1" x14ac:dyDescent="0.3">
      <c r="A277" s="82"/>
      <c r="B277" s="42">
        <v>2022</v>
      </c>
      <c r="C277" s="49" t="s">
        <v>56</v>
      </c>
      <c r="D277" s="49"/>
      <c r="E277" s="44">
        <v>0</v>
      </c>
      <c r="F277" s="41" t="s">
        <v>57</v>
      </c>
    </row>
    <row r="278" spans="1:6" ht="18.75" customHeight="1" x14ac:dyDescent="0.3">
      <c r="A278" s="82"/>
      <c r="B278" s="42">
        <v>2023</v>
      </c>
      <c r="C278" s="49" t="s">
        <v>56</v>
      </c>
      <c r="D278" s="49"/>
      <c r="E278" s="44">
        <v>0</v>
      </c>
      <c r="F278" s="41" t="s">
        <v>57</v>
      </c>
    </row>
    <row r="279" spans="1:6" ht="18.75" customHeight="1" x14ac:dyDescent="0.3">
      <c r="A279" s="82"/>
      <c r="B279" s="42">
        <v>2024</v>
      </c>
      <c r="C279" s="49" t="s">
        <v>56</v>
      </c>
      <c r="D279" s="49"/>
      <c r="E279" s="44">
        <v>0</v>
      </c>
      <c r="F279" s="41" t="s">
        <v>57</v>
      </c>
    </row>
    <row r="280" spans="1:6" ht="18.75" customHeight="1" x14ac:dyDescent="0.3">
      <c r="A280" s="83"/>
      <c r="B280" s="45">
        <v>2025</v>
      </c>
      <c r="C280" s="52" t="s">
        <v>56</v>
      </c>
      <c r="D280" s="52"/>
      <c r="E280" s="47">
        <v>0</v>
      </c>
      <c r="F280" s="48" t="s">
        <v>57</v>
      </c>
    </row>
    <row r="281" spans="1:6" ht="15.75" customHeight="1" x14ac:dyDescent="0.3">
      <c r="A281" s="5"/>
      <c r="B281" s="34"/>
      <c r="C281" s="9"/>
      <c r="D281" s="9"/>
      <c r="E281" s="12"/>
      <c r="F281" s="9"/>
    </row>
    <row r="282" spans="1:6" ht="18.75" customHeight="1" x14ac:dyDescent="0.3">
      <c r="A282" s="92" t="s">
        <v>121</v>
      </c>
      <c r="B282" s="92"/>
      <c r="C282" s="92"/>
      <c r="D282" s="92"/>
      <c r="E282" s="92"/>
      <c r="F282" s="92"/>
    </row>
    <row r="283" spans="1:6" ht="18.75" customHeight="1" x14ac:dyDescent="0.3">
      <c r="A283" s="54"/>
      <c r="B283" s="54"/>
      <c r="C283" s="54"/>
      <c r="D283" s="54"/>
      <c r="E283" s="54"/>
      <c r="F283" s="54"/>
    </row>
    <row r="284" spans="1:6" ht="18.75" customHeight="1" x14ac:dyDescent="0.3">
      <c r="A284" s="91" t="s">
        <v>87</v>
      </c>
      <c r="B284" s="91"/>
      <c r="C284" s="91"/>
      <c r="D284" s="91"/>
      <c r="E284" s="91"/>
      <c r="F284" s="91"/>
    </row>
    <row r="285" spans="1:6" ht="18.75" customHeight="1" x14ac:dyDescent="0.3">
      <c r="A285" s="54"/>
      <c r="B285" s="54"/>
      <c r="C285" s="54"/>
      <c r="D285" s="54"/>
      <c r="E285" s="54"/>
      <c r="F285" s="54"/>
    </row>
    <row r="286" spans="1:6" ht="18.75" customHeight="1" x14ac:dyDescent="0.3">
      <c r="A286" s="54" t="s">
        <v>68</v>
      </c>
      <c r="B286" s="54"/>
      <c r="C286" s="54"/>
      <c r="D286" s="54"/>
      <c r="E286" s="54"/>
      <c r="F286" s="54"/>
    </row>
    <row r="287" spans="1:6" ht="18.75" customHeight="1" x14ac:dyDescent="0.3">
      <c r="A287" s="54"/>
      <c r="B287" s="54"/>
      <c r="C287" s="54"/>
      <c r="D287" s="54"/>
      <c r="E287" s="54"/>
      <c r="F287" s="54"/>
    </row>
    <row r="288" spans="1:6" ht="18.75" customHeight="1" x14ac:dyDescent="0.3">
      <c r="A288" s="91" t="s">
        <v>71</v>
      </c>
      <c r="B288" s="91"/>
      <c r="C288" s="91"/>
      <c r="D288" s="91"/>
      <c r="E288" s="91"/>
      <c r="F288" s="91"/>
    </row>
    <row r="294" ht="78.95" customHeight="1" x14ac:dyDescent="0.3"/>
    <row r="296" ht="84" customHeight="1" x14ac:dyDescent="0.3"/>
    <row r="303" ht="66.95" customHeight="1" x14ac:dyDescent="0.3"/>
    <row r="310" ht="57" customHeight="1" x14ac:dyDescent="0.3"/>
    <row r="311" ht="18" customHeight="1" x14ac:dyDescent="0.3"/>
    <row r="317" ht="41.45" customHeight="1" x14ac:dyDescent="0.3"/>
    <row r="326" spans="7:10" ht="60" customHeight="1" x14ac:dyDescent="0.3"/>
    <row r="330" spans="7:10" ht="36" customHeight="1" x14ac:dyDescent="0.3">
      <c r="G330" s="6"/>
      <c r="H330" s="6"/>
      <c r="I330" s="6"/>
      <c r="J330" s="6"/>
    </row>
  </sheetData>
  <mergeCells count="86">
    <mergeCell ref="A243:F243"/>
    <mergeCell ref="A246:A280"/>
    <mergeCell ref="B246:F246"/>
    <mergeCell ref="B247:E247"/>
    <mergeCell ref="B253:F253"/>
    <mergeCell ref="B254:E254"/>
    <mergeCell ref="B260:F260"/>
    <mergeCell ref="B261:E261"/>
    <mergeCell ref="B267:F267"/>
    <mergeCell ref="B268:E268"/>
    <mergeCell ref="B274:F274"/>
    <mergeCell ref="B275:E275"/>
    <mergeCell ref="A162:F162"/>
    <mergeCell ref="A164:A198"/>
    <mergeCell ref="B164:F164"/>
    <mergeCell ref="B165:E165"/>
    <mergeCell ref="B171:F171"/>
    <mergeCell ref="B172:E172"/>
    <mergeCell ref="B178:F178"/>
    <mergeCell ref="B179:E179"/>
    <mergeCell ref="B185:F185"/>
    <mergeCell ref="B186:E186"/>
    <mergeCell ref="B192:F192"/>
    <mergeCell ref="B193:E193"/>
    <mergeCell ref="A125:A159"/>
    <mergeCell ref="B125:F125"/>
    <mergeCell ref="B126:E126"/>
    <mergeCell ref="B132:F132"/>
    <mergeCell ref="B133:E133"/>
    <mergeCell ref="B139:F139"/>
    <mergeCell ref="B140:E140"/>
    <mergeCell ref="B146:F146"/>
    <mergeCell ref="B147:E147"/>
    <mergeCell ref="B153:F153"/>
    <mergeCell ref="B154:E154"/>
    <mergeCell ref="A41:F42"/>
    <mergeCell ref="A4:A38"/>
    <mergeCell ref="B4:F4"/>
    <mergeCell ref="B5:E5"/>
    <mergeCell ref="B11:F11"/>
    <mergeCell ref="B12:E12"/>
    <mergeCell ref="B18:F18"/>
    <mergeCell ref="B19:E19"/>
    <mergeCell ref="B25:F25"/>
    <mergeCell ref="B26:E26"/>
    <mergeCell ref="B32:F32"/>
    <mergeCell ref="B33:E33"/>
    <mergeCell ref="A201:F203"/>
    <mergeCell ref="A288:F288"/>
    <mergeCell ref="A282:F282"/>
    <mergeCell ref="A284:F284"/>
    <mergeCell ref="A206:A240"/>
    <mergeCell ref="B206:F206"/>
    <mergeCell ref="B234:F234"/>
    <mergeCell ref="B235:E235"/>
    <mergeCell ref="B227:F227"/>
    <mergeCell ref="B228:E228"/>
    <mergeCell ref="B207:E207"/>
    <mergeCell ref="B213:F213"/>
    <mergeCell ref="B214:E214"/>
    <mergeCell ref="B220:F220"/>
    <mergeCell ref="B221:E221"/>
    <mergeCell ref="A45:A79"/>
    <mergeCell ref="B45:F45"/>
    <mergeCell ref="B46:E46"/>
    <mergeCell ref="B52:F52"/>
    <mergeCell ref="B53:E53"/>
    <mergeCell ref="B59:F59"/>
    <mergeCell ref="B60:E60"/>
    <mergeCell ref="B66:F66"/>
    <mergeCell ref="B67:E67"/>
    <mergeCell ref="B73:F73"/>
    <mergeCell ref="B74:E74"/>
    <mergeCell ref="A122:F122"/>
    <mergeCell ref="A82:F82"/>
    <mergeCell ref="A85:A119"/>
    <mergeCell ref="B85:F85"/>
    <mergeCell ref="B86:E86"/>
    <mergeCell ref="B92:F92"/>
    <mergeCell ref="B93:E93"/>
    <mergeCell ref="B99:F99"/>
    <mergeCell ref="B100:E100"/>
    <mergeCell ref="B106:F106"/>
    <mergeCell ref="B107:E107"/>
    <mergeCell ref="B113:F113"/>
    <mergeCell ref="B114:E114"/>
  </mergeCells>
  <pageMargins left="0.78740157480314965" right="0.70866141732283472" top="0.39370078740157483" bottom="0.39370078740157483" header="0.31496062992125984" footer="0.31496062992125984"/>
  <pageSetup paperSize="9" scale="37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view="pageBreakPreview" topLeftCell="A127" zoomScale="67" zoomScaleNormal="67" zoomScaleSheetLayoutView="67" workbookViewId="0">
      <selection activeCell="A162" sqref="A162:A166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62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95" t="s">
        <v>64</v>
      </c>
      <c r="B6" s="95"/>
      <c r="C6" s="95"/>
      <c r="D6" s="95"/>
      <c r="E6" s="95"/>
      <c r="F6" s="95"/>
      <c r="G6" s="95"/>
      <c r="H6" s="95"/>
      <c r="I6" s="95"/>
    </row>
    <row r="7" spans="1:10" ht="39.6" customHeight="1" x14ac:dyDescent="0.25">
      <c r="A7" s="96" t="s">
        <v>72</v>
      </c>
      <c r="B7" s="96"/>
      <c r="C7" s="96"/>
      <c r="D7" s="96"/>
      <c r="E7" s="96"/>
      <c r="F7" s="96"/>
      <c r="G7" s="96"/>
      <c r="H7" s="96"/>
      <c r="I7" s="96"/>
    </row>
    <row r="8" spans="1:10" ht="18.75" customHeight="1" x14ac:dyDescent="0.25">
      <c r="A8" s="97" t="s">
        <v>6</v>
      </c>
      <c r="B8" s="97" t="s">
        <v>7</v>
      </c>
      <c r="C8" s="98" t="s">
        <v>8</v>
      </c>
      <c r="D8" s="98" t="s">
        <v>9</v>
      </c>
      <c r="E8" s="98"/>
      <c r="F8" s="98"/>
      <c r="G8" s="98"/>
      <c r="H8" s="98"/>
      <c r="I8" s="98"/>
      <c r="J8" s="1"/>
    </row>
    <row r="9" spans="1:10" ht="18.75" x14ac:dyDescent="0.25">
      <c r="A9" s="97"/>
      <c r="B9" s="97"/>
      <c r="C9" s="98"/>
      <c r="D9" s="71" t="s">
        <v>10</v>
      </c>
      <c r="E9" s="71" t="s">
        <v>11</v>
      </c>
      <c r="F9" s="71" t="s">
        <v>89</v>
      </c>
      <c r="G9" s="71" t="s">
        <v>90</v>
      </c>
      <c r="H9" s="71" t="s">
        <v>91</v>
      </c>
      <c r="I9" s="71" t="s">
        <v>12</v>
      </c>
      <c r="J9" s="1"/>
    </row>
    <row r="10" spans="1:10" ht="18.75" x14ac:dyDescent="0.25">
      <c r="A10" s="74">
        <v>1</v>
      </c>
      <c r="B10" s="74">
        <v>2</v>
      </c>
      <c r="C10" s="74">
        <v>3</v>
      </c>
      <c r="D10" s="75">
        <v>4</v>
      </c>
      <c r="E10" s="74">
        <v>5</v>
      </c>
      <c r="F10" s="75">
        <v>6</v>
      </c>
      <c r="G10" s="75">
        <v>7</v>
      </c>
      <c r="H10" s="75">
        <v>8</v>
      </c>
      <c r="I10" s="72">
        <v>9</v>
      </c>
      <c r="J10" s="1"/>
    </row>
    <row r="11" spans="1:10" ht="18.75" customHeight="1" x14ac:dyDescent="0.25">
      <c r="A11" s="29" t="s">
        <v>13</v>
      </c>
      <c r="B11" s="99" t="s">
        <v>73</v>
      </c>
      <c r="C11" s="55" t="s">
        <v>14</v>
      </c>
      <c r="D11" s="56">
        <f>D12+D13+D14+D15+D16</f>
        <v>8881.7013999999999</v>
      </c>
      <c r="E11" s="56">
        <f>E12+E13+E14+E15+E16</f>
        <v>9535.8144800000009</v>
      </c>
      <c r="F11" s="56">
        <f>F12+F13+F14+F15+F16</f>
        <v>5505.7</v>
      </c>
      <c r="G11" s="23">
        <f>G12+G13+G14+G15+G16</f>
        <v>5170.7</v>
      </c>
      <c r="H11" s="23">
        <f>H12+H13+H14+H15+H16</f>
        <v>7504.5999999999995</v>
      </c>
      <c r="I11" s="23">
        <f t="shared" ref="I11:I74" si="0">SUM(D11:H11)</f>
        <v>36598.515879999999</v>
      </c>
      <c r="J11" s="35"/>
    </row>
    <row r="12" spans="1:10" ht="19.5" customHeight="1" x14ac:dyDescent="0.25">
      <c r="A12" s="100" t="s">
        <v>55</v>
      </c>
      <c r="B12" s="99"/>
      <c r="C12" s="57" t="s">
        <v>15</v>
      </c>
      <c r="D12" s="58">
        <f t="shared" ref="D12:H16" si="1">D18+D60+D72+D96+D114+D132+D162</f>
        <v>7827.6014000000005</v>
      </c>
      <c r="E12" s="58">
        <f t="shared" si="1"/>
        <v>8817.90308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33788.304479999999</v>
      </c>
      <c r="J12" s="1"/>
    </row>
    <row r="13" spans="1:10" ht="56.25" x14ac:dyDescent="0.25">
      <c r="A13" s="100"/>
      <c r="B13" s="99"/>
      <c r="C13" s="57" t="s">
        <v>16</v>
      </c>
      <c r="D13" s="58">
        <f t="shared" si="1"/>
        <v>122.1</v>
      </c>
      <c r="E13" s="58">
        <f t="shared" si="1"/>
        <v>265.60000000000002</v>
      </c>
      <c r="F13" s="58">
        <f t="shared" si="1"/>
        <v>0</v>
      </c>
      <c r="G13" s="58">
        <f t="shared" si="1"/>
        <v>0</v>
      </c>
      <c r="H13" s="58">
        <f t="shared" si="1"/>
        <v>0</v>
      </c>
      <c r="I13" s="23">
        <f t="shared" si="0"/>
        <v>387.70000000000005</v>
      </c>
      <c r="J13" s="1"/>
    </row>
    <row r="14" spans="1:10" ht="56.25" x14ac:dyDescent="0.25">
      <c r="A14" s="100"/>
      <c r="B14" s="99"/>
      <c r="C14" s="57" t="s">
        <v>17</v>
      </c>
      <c r="D14" s="58">
        <f t="shared" si="1"/>
        <v>794.7</v>
      </c>
      <c r="E14" s="58">
        <f t="shared" si="1"/>
        <v>300.71139999999997</v>
      </c>
      <c r="F14" s="58">
        <f t="shared" si="1"/>
        <v>303.8</v>
      </c>
      <c r="G14" s="58">
        <f t="shared" si="1"/>
        <v>303.8</v>
      </c>
      <c r="H14" s="58">
        <f t="shared" si="1"/>
        <v>0.7</v>
      </c>
      <c r="I14" s="23">
        <f t="shared" si="0"/>
        <v>1703.7113999999999</v>
      </c>
      <c r="J14" s="1"/>
    </row>
    <row r="15" spans="1:10" ht="56.25" x14ac:dyDescent="0.25">
      <c r="A15" s="100"/>
      <c r="B15" s="99"/>
      <c r="C15" s="57" t="s">
        <v>18</v>
      </c>
      <c r="D15" s="58">
        <f t="shared" si="1"/>
        <v>137.30000000000001</v>
      </c>
      <c r="E15" s="58">
        <f t="shared" si="1"/>
        <v>151.6</v>
      </c>
      <c r="F15" s="58">
        <f t="shared" si="1"/>
        <v>147.69999999999999</v>
      </c>
      <c r="G15" s="58">
        <f t="shared" si="1"/>
        <v>153.1</v>
      </c>
      <c r="H15" s="58">
        <f t="shared" si="1"/>
        <v>129.1</v>
      </c>
      <c r="I15" s="23">
        <f t="shared" si="0"/>
        <v>718.8</v>
      </c>
      <c r="J15" s="1"/>
    </row>
    <row r="16" spans="1:10" ht="56.25" x14ac:dyDescent="0.25">
      <c r="A16" s="100"/>
      <c r="B16" s="99"/>
      <c r="C16" s="57" t="s">
        <v>19</v>
      </c>
      <c r="D16" s="58">
        <f t="shared" si="1"/>
        <v>0</v>
      </c>
      <c r="E16" s="58">
        <f t="shared" si="1"/>
        <v>0</v>
      </c>
      <c r="F16" s="58">
        <f t="shared" si="1"/>
        <v>0</v>
      </c>
      <c r="G16" s="58">
        <f t="shared" si="1"/>
        <v>0</v>
      </c>
      <c r="H16" s="58">
        <f t="shared" si="1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99" t="s">
        <v>79</v>
      </c>
      <c r="C17" s="59" t="s">
        <v>14</v>
      </c>
      <c r="D17" s="56">
        <f>D18+D19+D20+D21+D22</f>
        <v>4696.1086600000008</v>
      </c>
      <c r="E17" s="56">
        <f>E18+E19+E20+E21+E22</f>
        <v>5327.4686000000002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20828.777260000003</v>
      </c>
      <c r="J17" s="1"/>
    </row>
    <row r="18" spans="1:10" ht="18.75" customHeight="1" x14ac:dyDescent="0.25">
      <c r="A18" s="101" t="s">
        <v>75</v>
      </c>
      <c r="B18" s="99"/>
      <c r="C18" s="60" t="s">
        <v>21</v>
      </c>
      <c r="D18" s="25">
        <f t="shared" ref="D18:H22" si="2">D24+D30+D36+D42+D48+D54</f>
        <v>4436.0086600000004</v>
      </c>
      <c r="E18" s="25">
        <f t="shared" si="2"/>
        <v>5040.9288399999996</v>
      </c>
      <c r="F18" s="25">
        <f t="shared" si="2"/>
        <v>3275.4</v>
      </c>
      <c r="G18" s="27">
        <f t="shared" si="2"/>
        <v>3275.4</v>
      </c>
      <c r="H18" s="27">
        <f t="shared" si="2"/>
        <v>3822.4</v>
      </c>
      <c r="I18" s="23">
        <f t="shared" si="0"/>
        <v>19850.137500000001</v>
      </c>
      <c r="J18" s="1"/>
    </row>
    <row r="19" spans="1:10" ht="18.75" x14ac:dyDescent="0.25">
      <c r="A19" s="101"/>
      <c r="B19" s="99"/>
      <c r="C19" s="60" t="s">
        <v>22</v>
      </c>
      <c r="D19" s="25">
        <f t="shared" si="2"/>
        <v>122.1</v>
      </c>
      <c r="E19" s="25">
        <f t="shared" si="2"/>
        <v>134.23975999999999</v>
      </c>
      <c r="F19" s="25">
        <f t="shared" si="2"/>
        <v>0</v>
      </c>
      <c r="G19" s="27">
        <f t="shared" si="2"/>
        <v>0</v>
      </c>
      <c r="H19" s="27">
        <f t="shared" si="2"/>
        <v>0</v>
      </c>
      <c r="I19" s="23">
        <f t="shared" si="0"/>
        <v>256.33975999999996</v>
      </c>
      <c r="J19" s="1"/>
    </row>
    <row r="20" spans="1:10" ht="18.75" x14ac:dyDescent="0.25">
      <c r="A20" s="101"/>
      <c r="B20" s="99"/>
      <c r="C20" s="60" t="s">
        <v>23</v>
      </c>
      <c r="D20" s="25">
        <f t="shared" si="2"/>
        <v>0.7</v>
      </c>
      <c r="E20" s="25">
        <f t="shared" si="2"/>
        <v>0.7</v>
      </c>
      <c r="F20" s="25">
        <f t="shared" si="2"/>
        <v>0.7</v>
      </c>
      <c r="G20" s="27">
        <f t="shared" si="2"/>
        <v>0.7</v>
      </c>
      <c r="H20" s="27">
        <f t="shared" si="2"/>
        <v>0.7</v>
      </c>
      <c r="I20" s="23">
        <f t="shared" si="0"/>
        <v>3.5</v>
      </c>
      <c r="J20" s="1"/>
    </row>
    <row r="21" spans="1:10" ht="18.75" x14ac:dyDescent="0.25">
      <c r="A21" s="101"/>
      <c r="B21" s="99"/>
      <c r="C21" s="60" t="s">
        <v>24</v>
      </c>
      <c r="D21" s="25">
        <f t="shared" si="2"/>
        <v>137.30000000000001</v>
      </c>
      <c r="E21" s="25">
        <f t="shared" si="2"/>
        <v>151.6</v>
      </c>
      <c r="F21" s="25">
        <f t="shared" si="2"/>
        <v>147.69999999999999</v>
      </c>
      <c r="G21" s="27">
        <f t="shared" si="2"/>
        <v>153.1</v>
      </c>
      <c r="H21" s="27">
        <f t="shared" si="2"/>
        <v>129.1</v>
      </c>
      <c r="I21" s="23">
        <f t="shared" si="0"/>
        <v>718.8</v>
      </c>
      <c r="J21" s="1"/>
    </row>
    <row r="22" spans="1:10" ht="18.75" x14ac:dyDescent="0.25">
      <c r="A22" s="101"/>
      <c r="B22" s="99"/>
      <c r="C22" s="60" t="s">
        <v>25</v>
      </c>
      <c r="D22" s="25">
        <f t="shared" si="2"/>
        <v>0</v>
      </c>
      <c r="E22" s="25">
        <f t="shared" si="2"/>
        <v>0</v>
      </c>
      <c r="F22" s="25">
        <f t="shared" si="2"/>
        <v>0</v>
      </c>
      <c r="G22" s="27">
        <f t="shared" si="2"/>
        <v>0</v>
      </c>
      <c r="H22" s="27">
        <f t="shared" si="2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99" t="s">
        <v>79</v>
      </c>
      <c r="C23" s="59" t="s">
        <v>14</v>
      </c>
      <c r="D23" s="56">
        <f>D24+D25+D26+D27+D28</f>
        <v>2753.52585</v>
      </c>
      <c r="E23" s="56">
        <f>E24+E25+E26+E27+E28</f>
        <v>3134.3745499999995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12136.83051</v>
      </c>
      <c r="J23" s="1"/>
    </row>
    <row r="24" spans="1:10" ht="18.75" customHeight="1" x14ac:dyDescent="0.25">
      <c r="A24" s="100" t="s">
        <v>76</v>
      </c>
      <c r="B24" s="99"/>
      <c r="C24" s="60" t="s">
        <v>21</v>
      </c>
      <c r="D24" s="25">
        <v>2493.4258500000001</v>
      </c>
      <c r="E24" s="25">
        <v>2847.8347899999999</v>
      </c>
      <c r="F24" s="25">
        <v>1553.5</v>
      </c>
      <c r="G24" s="22">
        <v>1553.5301099999999</v>
      </c>
      <c r="H24" s="22">
        <v>2709.9</v>
      </c>
      <c r="I24" s="23">
        <f t="shared" si="0"/>
        <v>11158.19075</v>
      </c>
      <c r="J24" s="1"/>
    </row>
    <row r="25" spans="1:10" ht="18.75" x14ac:dyDescent="0.25">
      <c r="A25" s="100"/>
      <c r="B25" s="99"/>
      <c r="C25" s="60" t="s">
        <v>22</v>
      </c>
      <c r="D25" s="25">
        <v>122.1</v>
      </c>
      <c r="E25" s="25">
        <v>134.23975999999999</v>
      </c>
      <c r="F25" s="25">
        <v>0</v>
      </c>
      <c r="G25" s="22">
        <v>0</v>
      </c>
      <c r="H25" s="22">
        <v>0</v>
      </c>
      <c r="I25" s="23">
        <f t="shared" si="0"/>
        <v>256.33975999999996</v>
      </c>
      <c r="J25" s="1"/>
    </row>
    <row r="26" spans="1:10" ht="18.75" x14ac:dyDescent="0.25">
      <c r="A26" s="100"/>
      <c r="B26" s="99"/>
      <c r="C26" s="60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0"/>
      <c r="B27" s="99"/>
      <c r="C27" s="60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00"/>
      <c r="B28" s="99"/>
      <c r="C28" s="60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76" t="s">
        <v>27</v>
      </c>
      <c r="B29" s="99" t="s">
        <v>79</v>
      </c>
      <c r="C29" s="59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2" t="s">
        <v>28</v>
      </c>
      <c r="B30" s="99"/>
      <c r="C30" s="60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3"/>
      <c r="B31" s="99"/>
      <c r="C31" s="60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3"/>
      <c r="B32" s="99"/>
      <c r="C32" s="60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3"/>
      <c r="B33" s="99"/>
      <c r="C33" s="60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4"/>
      <c r="B34" s="99"/>
      <c r="C34" s="60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76" t="s">
        <v>29</v>
      </c>
      <c r="B35" s="105" t="s">
        <v>79</v>
      </c>
      <c r="C35" s="33" t="s">
        <v>14</v>
      </c>
      <c r="D35" s="23">
        <f>D36+D37+D38+D39+D40</f>
        <v>149.43600000000001</v>
      </c>
      <c r="E35" s="23">
        <f>E36+E37+E38+E39+E40</f>
        <v>170.34299999999999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765.47899999999993</v>
      </c>
      <c r="J35" s="1"/>
    </row>
    <row r="36" spans="1:10" ht="18.75" customHeight="1" x14ac:dyDescent="0.25">
      <c r="A36" s="102" t="s">
        <v>65</v>
      </c>
      <c r="B36" s="105"/>
      <c r="C36" s="75" t="s">
        <v>21</v>
      </c>
      <c r="D36" s="22">
        <v>149.43600000000001</v>
      </c>
      <c r="E36" s="22">
        <v>170.34299999999999</v>
      </c>
      <c r="F36" s="22">
        <v>149.4</v>
      </c>
      <c r="G36" s="22">
        <v>149.4</v>
      </c>
      <c r="H36" s="22">
        <v>146.9</v>
      </c>
      <c r="I36" s="23">
        <f t="shared" si="0"/>
        <v>765.47899999999993</v>
      </c>
      <c r="J36" s="1"/>
    </row>
    <row r="37" spans="1:10" ht="18.75" x14ac:dyDescent="0.25">
      <c r="A37" s="103"/>
      <c r="B37" s="105"/>
      <c r="C37" s="75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3"/>
      <c r="B38" s="105"/>
      <c r="C38" s="75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3"/>
      <c r="B39" s="105"/>
      <c r="C39" s="75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4"/>
      <c r="B40" s="105"/>
      <c r="C40" s="75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76" t="s">
        <v>66</v>
      </c>
      <c r="B41" s="105" t="s">
        <v>79</v>
      </c>
      <c r="C41" s="33" t="s">
        <v>14</v>
      </c>
      <c r="D41" s="23">
        <f>D42+D43+D44+D45+D46</f>
        <v>0</v>
      </c>
      <c r="E41" s="23">
        <f>E42+E43+E44+E45+E46</f>
        <v>0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20</v>
      </c>
      <c r="J41" s="1"/>
    </row>
    <row r="42" spans="1:10" ht="22.5" customHeight="1" x14ac:dyDescent="0.25">
      <c r="A42" s="102" t="s">
        <v>30</v>
      </c>
      <c r="B42" s="105"/>
      <c r="C42" s="75" t="s">
        <v>21</v>
      </c>
      <c r="D42" s="22">
        <v>0</v>
      </c>
      <c r="E42" s="22">
        <v>0</v>
      </c>
      <c r="F42" s="22">
        <v>2.5</v>
      </c>
      <c r="G42" s="22">
        <v>2.5</v>
      </c>
      <c r="H42" s="22">
        <v>15</v>
      </c>
      <c r="I42" s="23">
        <f t="shared" si="0"/>
        <v>20</v>
      </c>
      <c r="J42" s="1"/>
    </row>
    <row r="43" spans="1:10" ht="18.75" x14ac:dyDescent="0.25">
      <c r="A43" s="103"/>
      <c r="B43" s="105"/>
      <c r="C43" s="75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3"/>
      <c r="B44" s="105"/>
      <c r="C44" s="75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3"/>
      <c r="B45" s="105"/>
      <c r="C45" s="75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4"/>
      <c r="B46" s="105"/>
      <c r="C46" s="75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76" t="s">
        <v>32</v>
      </c>
      <c r="B47" s="105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2" t="s">
        <v>31</v>
      </c>
      <c r="B48" s="105"/>
      <c r="C48" s="75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03"/>
      <c r="B49" s="105"/>
      <c r="C49" s="75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3"/>
      <c r="B50" s="105"/>
      <c r="C50" s="75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3"/>
      <c r="B51" s="105"/>
      <c r="C51" s="75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4"/>
      <c r="B52" s="105"/>
      <c r="C52" s="75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76" t="s">
        <v>67</v>
      </c>
      <c r="B53" s="105" t="s">
        <v>79</v>
      </c>
      <c r="C53" s="33" t="s">
        <v>14</v>
      </c>
      <c r="D53" s="23">
        <f>D54+D55+D56+D57+D58</f>
        <v>1792.5468100000001</v>
      </c>
      <c r="E53" s="23">
        <f>E54+E55+E56+E57+E58</f>
        <v>2000.7510500000001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7835.8677500000013</v>
      </c>
      <c r="J53" s="1"/>
    </row>
    <row r="54" spans="1:10" ht="18.75" customHeight="1" x14ac:dyDescent="0.25">
      <c r="A54" s="105" t="s">
        <v>33</v>
      </c>
      <c r="B54" s="105"/>
      <c r="C54" s="75" t="s">
        <v>21</v>
      </c>
      <c r="D54" s="22">
        <v>1792.5468100000001</v>
      </c>
      <c r="E54" s="22">
        <v>2000.7510500000001</v>
      </c>
      <c r="F54" s="22">
        <v>1548</v>
      </c>
      <c r="G54" s="22">
        <v>1547.9698900000001</v>
      </c>
      <c r="H54" s="22">
        <v>946.6</v>
      </c>
      <c r="I54" s="23">
        <f t="shared" si="0"/>
        <v>7835.8677500000013</v>
      </c>
      <c r="J54" s="1"/>
    </row>
    <row r="55" spans="1:10" ht="18.75" x14ac:dyDescent="0.25">
      <c r="A55" s="105"/>
      <c r="B55" s="105"/>
      <c r="C55" s="75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05"/>
      <c r="B56" s="105"/>
      <c r="C56" s="75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05"/>
      <c r="B57" s="105"/>
      <c r="C57" s="75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05"/>
      <c r="B58" s="105"/>
      <c r="C58" s="75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05" t="s">
        <v>79</v>
      </c>
      <c r="C59" s="33" t="s">
        <v>14</v>
      </c>
      <c r="D59" s="23">
        <f>D60+D61+D62+D63+D64</f>
        <v>3.6</v>
      </c>
      <c r="E59" s="23">
        <f>E60+E61+E62+E63+E64</f>
        <v>3.6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55.4</v>
      </c>
      <c r="J59" s="1"/>
    </row>
    <row r="60" spans="1:10" ht="28.5" customHeight="1" x14ac:dyDescent="0.25">
      <c r="A60" s="106" t="s">
        <v>77</v>
      </c>
      <c r="B60" s="105"/>
      <c r="C60" s="75" t="s">
        <v>21</v>
      </c>
      <c r="D60" s="27">
        <f t="shared" ref="D60:H64" si="3">D66</f>
        <v>3.6</v>
      </c>
      <c r="E60" s="27">
        <f t="shared" si="3"/>
        <v>3.6</v>
      </c>
      <c r="F60" s="27">
        <f>F66</f>
        <v>15.6</v>
      </c>
      <c r="G60" s="27">
        <f t="shared" si="3"/>
        <v>15.6</v>
      </c>
      <c r="H60" s="27">
        <f t="shared" si="3"/>
        <v>17</v>
      </c>
      <c r="I60" s="23">
        <f t="shared" si="0"/>
        <v>55.4</v>
      </c>
      <c r="J60" s="1"/>
    </row>
    <row r="61" spans="1:10" ht="18.75" x14ac:dyDescent="0.25">
      <c r="A61" s="107"/>
      <c r="B61" s="105"/>
      <c r="C61" s="75" t="s">
        <v>22</v>
      </c>
      <c r="D61" s="27">
        <f t="shared" si="3"/>
        <v>0</v>
      </c>
      <c r="E61" s="27">
        <f t="shared" si="3"/>
        <v>0</v>
      </c>
      <c r="F61" s="27">
        <f t="shared" si="3"/>
        <v>0</v>
      </c>
      <c r="G61" s="27">
        <f t="shared" si="3"/>
        <v>0</v>
      </c>
      <c r="H61" s="27">
        <f t="shared" si="3"/>
        <v>0</v>
      </c>
      <c r="I61" s="23">
        <f t="shared" si="0"/>
        <v>0</v>
      </c>
      <c r="J61" s="1"/>
    </row>
    <row r="62" spans="1:10" ht="18.75" x14ac:dyDescent="0.25">
      <c r="A62" s="107"/>
      <c r="B62" s="105"/>
      <c r="C62" s="75" t="s">
        <v>23</v>
      </c>
      <c r="D62" s="27">
        <f t="shared" si="3"/>
        <v>0</v>
      </c>
      <c r="E62" s="27">
        <f t="shared" si="3"/>
        <v>0</v>
      </c>
      <c r="F62" s="27">
        <f t="shared" si="3"/>
        <v>0</v>
      </c>
      <c r="G62" s="27">
        <f t="shared" si="3"/>
        <v>0</v>
      </c>
      <c r="H62" s="27">
        <f t="shared" si="3"/>
        <v>0</v>
      </c>
      <c r="I62" s="23">
        <f t="shared" si="0"/>
        <v>0</v>
      </c>
      <c r="J62" s="1"/>
    </row>
    <row r="63" spans="1:10" ht="18.75" x14ac:dyDescent="0.25">
      <c r="A63" s="107"/>
      <c r="B63" s="105"/>
      <c r="C63" s="75" t="s">
        <v>24</v>
      </c>
      <c r="D63" s="27">
        <f t="shared" si="3"/>
        <v>0</v>
      </c>
      <c r="E63" s="27">
        <f t="shared" si="3"/>
        <v>0</v>
      </c>
      <c r="F63" s="27">
        <f t="shared" si="3"/>
        <v>0</v>
      </c>
      <c r="G63" s="27">
        <f t="shared" si="3"/>
        <v>0</v>
      </c>
      <c r="H63" s="27">
        <f t="shared" si="3"/>
        <v>0</v>
      </c>
      <c r="I63" s="23">
        <f t="shared" si="0"/>
        <v>0</v>
      </c>
      <c r="J63" s="1"/>
    </row>
    <row r="64" spans="1:10" ht="18.75" x14ac:dyDescent="0.25">
      <c r="A64" s="108"/>
      <c r="B64" s="105"/>
      <c r="C64" s="75" t="s">
        <v>25</v>
      </c>
      <c r="D64" s="27">
        <f t="shared" si="3"/>
        <v>0</v>
      </c>
      <c r="E64" s="27">
        <f t="shared" si="3"/>
        <v>0</v>
      </c>
      <c r="F64" s="27">
        <f t="shared" si="3"/>
        <v>0</v>
      </c>
      <c r="G64" s="27">
        <f t="shared" si="3"/>
        <v>0</v>
      </c>
      <c r="H64" s="27">
        <f t="shared" si="3"/>
        <v>0</v>
      </c>
      <c r="I64" s="23">
        <f t="shared" si="0"/>
        <v>0</v>
      </c>
      <c r="J64" s="1"/>
    </row>
    <row r="65" spans="1:10" ht="17.45" customHeight="1" x14ac:dyDescent="0.25">
      <c r="A65" s="76" t="s">
        <v>59</v>
      </c>
      <c r="B65" s="105" t="s">
        <v>79</v>
      </c>
      <c r="C65" s="33" t="s">
        <v>14</v>
      </c>
      <c r="D65" s="23">
        <f>D66+D67+D68+D69+D70</f>
        <v>3.6</v>
      </c>
      <c r="E65" s="23">
        <f>E66+E67+E68+E69+E70</f>
        <v>3.6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55.4</v>
      </c>
      <c r="J65" s="1"/>
    </row>
    <row r="66" spans="1:10" ht="18.75" customHeight="1" x14ac:dyDescent="0.25">
      <c r="A66" s="105" t="s">
        <v>60</v>
      </c>
      <c r="B66" s="105"/>
      <c r="C66" s="75" t="s">
        <v>21</v>
      </c>
      <c r="D66" s="22">
        <v>3.6</v>
      </c>
      <c r="E66" s="22">
        <v>3.6</v>
      </c>
      <c r="F66" s="22">
        <v>15.6</v>
      </c>
      <c r="G66" s="22">
        <v>15.6</v>
      </c>
      <c r="H66" s="22">
        <v>17</v>
      </c>
      <c r="I66" s="23">
        <f t="shared" si="0"/>
        <v>55.4</v>
      </c>
      <c r="J66" s="1"/>
    </row>
    <row r="67" spans="1:10" ht="18.75" x14ac:dyDescent="0.25">
      <c r="A67" s="105"/>
      <c r="B67" s="105"/>
      <c r="C67" s="75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05"/>
      <c r="B68" s="105"/>
      <c r="C68" s="75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05"/>
      <c r="B69" s="105"/>
      <c r="C69" s="75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05"/>
      <c r="B70" s="105"/>
      <c r="C70" s="75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05" t="s">
        <v>79</v>
      </c>
      <c r="C71" s="33" t="s">
        <v>14</v>
      </c>
      <c r="D71" s="23">
        <f>D72+D73+D74+D75+D76</f>
        <v>1496.98046</v>
      </c>
      <c r="E71" s="23">
        <f>E72+E73+E74+E75+E76</f>
        <v>1869.2898099999998</v>
      </c>
      <c r="F71" s="23">
        <f t="shared" ref="F71:H71" si="4">F72+F73+F74+F75+F76</f>
        <v>1077.3000000000002</v>
      </c>
      <c r="G71" s="23">
        <f t="shared" si="4"/>
        <v>1136</v>
      </c>
      <c r="H71" s="23">
        <f t="shared" si="4"/>
        <v>1289.3</v>
      </c>
      <c r="I71" s="23">
        <f t="shared" si="0"/>
        <v>6868.8702700000003</v>
      </c>
      <c r="J71" s="1"/>
    </row>
    <row r="72" spans="1:10" ht="21" customHeight="1" x14ac:dyDescent="0.25">
      <c r="A72" s="106" t="s">
        <v>78</v>
      </c>
      <c r="B72" s="105"/>
      <c r="C72" s="75" t="s">
        <v>21</v>
      </c>
      <c r="D72" s="24">
        <f>D78+D84+D90</f>
        <v>1447.5</v>
      </c>
      <c r="E72" s="24">
        <f t="shared" ref="E72:H72" si="5">E78+E84+E90</f>
        <v>1618.7784099999999</v>
      </c>
      <c r="F72" s="24">
        <f t="shared" si="5"/>
        <v>774.2</v>
      </c>
      <c r="G72" s="24">
        <f t="shared" si="5"/>
        <v>832.9</v>
      </c>
      <c r="H72" s="24">
        <f t="shared" si="5"/>
        <v>1289.3</v>
      </c>
      <c r="I72" s="23">
        <f t="shared" si="0"/>
        <v>5962.6784099999995</v>
      </c>
      <c r="J72" s="1"/>
    </row>
    <row r="73" spans="1:10" ht="18.75" x14ac:dyDescent="0.25">
      <c r="A73" s="107"/>
      <c r="B73" s="105"/>
      <c r="C73" s="75" t="s">
        <v>22</v>
      </c>
      <c r="D73" s="24">
        <f t="shared" ref="D73:H76" si="6">D79+D85+D91</f>
        <v>0</v>
      </c>
      <c r="E73" s="24">
        <f t="shared" si="6"/>
        <v>0</v>
      </c>
      <c r="F73" s="24">
        <f t="shared" si="6"/>
        <v>0</v>
      </c>
      <c r="G73" s="24">
        <f t="shared" si="6"/>
        <v>0</v>
      </c>
      <c r="H73" s="24">
        <f t="shared" si="6"/>
        <v>0</v>
      </c>
      <c r="I73" s="23">
        <f t="shared" si="0"/>
        <v>0</v>
      </c>
      <c r="J73" s="1"/>
    </row>
    <row r="74" spans="1:10" ht="18.75" x14ac:dyDescent="0.25">
      <c r="A74" s="107"/>
      <c r="B74" s="105"/>
      <c r="C74" s="75" t="s">
        <v>23</v>
      </c>
      <c r="D74" s="24">
        <f t="shared" si="6"/>
        <v>49.480460000000001</v>
      </c>
      <c r="E74" s="24">
        <f t="shared" si="6"/>
        <v>250.51139999999998</v>
      </c>
      <c r="F74" s="24">
        <f t="shared" si="6"/>
        <v>303.10000000000002</v>
      </c>
      <c r="G74" s="24">
        <f t="shared" si="6"/>
        <v>303.10000000000002</v>
      </c>
      <c r="H74" s="24">
        <f t="shared" si="6"/>
        <v>0</v>
      </c>
      <c r="I74" s="23">
        <f t="shared" si="0"/>
        <v>906.19186000000002</v>
      </c>
      <c r="J74" s="1"/>
    </row>
    <row r="75" spans="1:10" ht="18.75" x14ac:dyDescent="0.25">
      <c r="A75" s="107"/>
      <c r="B75" s="105"/>
      <c r="C75" s="75" t="s">
        <v>24</v>
      </c>
      <c r="D75" s="24">
        <f t="shared" si="6"/>
        <v>0</v>
      </c>
      <c r="E75" s="24">
        <f t="shared" si="6"/>
        <v>0</v>
      </c>
      <c r="F75" s="24">
        <f t="shared" si="6"/>
        <v>0</v>
      </c>
      <c r="G75" s="24">
        <f t="shared" si="6"/>
        <v>0</v>
      </c>
      <c r="H75" s="24">
        <f t="shared" si="6"/>
        <v>0</v>
      </c>
      <c r="I75" s="23">
        <f t="shared" ref="I75:I131" si="7">SUM(D75:H75)</f>
        <v>0</v>
      </c>
      <c r="J75" s="1"/>
    </row>
    <row r="76" spans="1:10" ht="18.75" x14ac:dyDescent="0.25">
      <c r="A76" s="108"/>
      <c r="B76" s="105"/>
      <c r="C76" s="75" t="s">
        <v>25</v>
      </c>
      <c r="D76" s="24">
        <f t="shared" si="6"/>
        <v>0</v>
      </c>
      <c r="E76" s="24">
        <f t="shared" si="6"/>
        <v>0</v>
      </c>
      <c r="F76" s="24">
        <f t="shared" si="6"/>
        <v>0</v>
      </c>
      <c r="G76" s="24">
        <f t="shared" si="6"/>
        <v>0</v>
      </c>
      <c r="H76" s="24">
        <f t="shared" si="6"/>
        <v>0</v>
      </c>
      <c r="I76" s="23">
        <f t="shared" si="7"/>
        <v>0</v>
      </c>
      <c r="J76" s="1"/>
    </row>
    <row r="77" spans="1:10" ht="17.45" customHeight="1" x14ac:dyDescent="0.25">
      <c r="A77" s="76" t="s">
        <v>36</v>
      </c>
      <c r="B77" s="105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7"/>
        <v>5276.6919199999993</v>
      </c>
      <c r="J77" s="1"/>
    </row>
    <row r="78" spans="1:10" ht="18.75" customHeight="1" x14ac:dyDescent="0.25">
      <c r="A78" s="105" t="s">
        <v>37</v>
      </c>
      <c r="B78" s="105"/>
      <c r="C78" s="75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7"/>
        <v>5276.6919199999993</v>
      </c>
      <c r="J78" s="1"/>
    </row>
    <row r="79" spans="1:10" ht="18.75" x14ac:dyDescent="0.25">
      <c r="A79" s="105"/>
      <c r="B79" s="105"/>
      <c r="C79" s="75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7"/>
        <v>0</v>
      </c>
      <c r="J79" s="1"/>
    </row>
    <row r="80" spans="1:10" ht="18.75" x14ac:dyDescent="0.25">
      <c r="A80" s="105"/>
      <c r="B80" s="105"/>
      <c r="C80" s="75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7"/>
        <v>0</v>
      </c>
      <c r="J80" s="1"/>
    </row>
    <row r="81" spans="1:10" ht="18.75" x14ac:dyDescent="0.25">
      <c r="A81" s="105"/>
      <c r="B81" s="105"/>
      <c r="C81" s="75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7"/>
        <v>0</v>
      </c>
      <c r="J81" s="1"/>
    </row>
    <row r="82" spans="1:10" ht="18.75" x14ac:dyDescent="0.25">
      <c r="A82" s="105"/>
      <c r="B82" s="105"/>
      <c r="C82" s="75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7"/>
        <v>0</v>
      </c>
      <c r="J82" s="1"/>
    </row>
    <row r="83" spans="1:10" ht="17.45" customHeight="1" x14ac:dyDescent="0.25">
      <c r="A83" s="76" t="s">
        <v>38</v>
      </c>
      <c r="B83" s="105" t="s">
        <v>79</v>
      </c>
      <c r="C83" s="33" t="s">
        <v>14</v>
      </c>
      <c r="D83" s="23">
        <f>D84+D85+D86+D87+D88</f>
        <v>68.480459999999994</v>
      </c>
      <c r="E83" s="23">
        <f>E84+E85+E86+E87+E88</f>
        <v>68.522590000000008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7"/>
        <v>1183.2030500000001</v>
      </c>
      <c r="J83" s="1"/>
    </row>
    <row r="84" spans="1:10" ht="18.75" customHeight="1" x14ac:dyDescent="0.25">
      <c r="A84" s="105" t="s">
        <v>39</v>
      </c>
      <c r="B84" s="105"/>
      <c r="C84" s="75" t="s">
        <v>21</v>
      </c>
      <c r="D84" s="22">
        <v>19</v>
      </c>
      <c r="E84" s="22">
        <v>18.04419</v>
      </c>
      <c r="F84" s="22">
        <v>20</v>
      </c>
      <c r="G84" s="22">
        <v>20</v>
      </c>
      <c r="H84" s="22">
        <v>400</v>
      </c>
      <c r="I84" s="23">
        <f t="shared" si="7"/>
        <v>477.04419000000001</v>
      </c>
      <c r="J84" s="1"/>
    </row>
    <row r="85" spans="1:10" ht="18.75" x14ac:dyDescent="0.25">
      <c r="A85" s="105"/>
      <c r="B85" s="105"/>
      <c r="C85" s="75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7"/>
        <v>0</v>
      </c>
      <c r="J85" s="1"/>
    </row>
    <row r="86" spans="1:10" ht="18.75" x14ac:dyDescent="0.25">
      <c r="A86" s="105"/>
      <c r="B86" s="105"/>
      <c r="C86" s="75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7"/>
        <v>706.15886</v>
      </c>
      <c r="J86" s="1"/>
    </row>
    <row r="87" spans="1:10" ht="18.75" x14ac:dyDescent="0.25">
      <c r="A87" s="105"/>
      <c r="B87" s="105"/>
      <c r="C87" s="75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7"/>
        <v>0</v>
      </c>
      <c r="J87" s="1"/>
    </row>
    <row r="88" spans="1:10" ht="18.75" x14ac:dyDescent="0.25">
      <c r="A88" s="105"/>
      <c r="B88" s="105"/>
      <c r="C88" s="75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7"/>
        <v>0</v>
      </c>
      <c r="J88" s="1"/>
    </row>
    <row r="89" spans="1:10" ht="17.45" customHeight="1" x14ac:dyDescent="0.25">
      <c r="A89" s="76" t="s">
        <v>40</v>
      </c>
      <c r="B89" s="105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7"/>
        <v>408.9753</v>
      </c>
      <c r="J89" s="1"/>
    </row>
    <row r="90" spans="1:10" ht="18.75" customHeight="1" x14ac:dyDescent="0.25">
      <c r="A90" s="102" t="s">
        <v>41</v>
      </c>
      <c r="B90" s="105"/>
      <c r="C90" s="75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7"/>
        <v>208.94229999999999</v>
      </c>
      <c r="J90" s="1"/>
    </row>
    <row r="91" spans="1:10" ht="18.75" x14ac:dyDescent="0.25">
      <c r="A91" s="103"/>
      <c r="B91" s="105"/>
      <c r="C91" s="75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7"/>
        <v>0</v>
      </c>
      <c r="J91" s="1"/>
    </row>
    <row r="92" spans="1:10" ht="18.75" x14ac:dyDescent="0.25">
      <c r="A92" s="103"/>
      <c r="B92" s="105"/>
      <c r="C92" s="75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7"/>
        <v>200.03299999999999</v>
      </c>
      <c r="J92" s="1"/>
    </row>
    <row r="93" spans="1:10" ht="18.75" x14ac:dyDescent="0.25">
      <c r="A93" s="103"/>
      <c r="B93" s="105"/>
      <c r="C93" s="75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7"/>
        <v>0</v>
      </c>
      <c r="J93" s="1"/>
    </row>
    <row r="94" spans="1:10" ht="18.75" x14ac:dyDescent="0.25">
      <c r="A94" s="104"/>
      <c r="B94" s="105"/>
      <c r="C94" s="75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7"/>
        <v>0</v>
      </c>
      <c r="J94" s="1"/>
    </row>
    <row r="95" spans="1:10" ht="18.75" x14ac:dyDescent="0.25">
      <c r="A95" s="32" t="s">
        <v>42</v>
      </c>
      <c r="B95" s="105" t="s">
        <v>79</v>
      </c>
      <c r="C95" s="33" t="s">
        <v>14</v>
      </c>
      <c r="D95" s="23">
        <f>D96+D97+D98+D99+D100</f>
        <v>600</v>
      </c>
      <c r="E95" s="23">
        <f>E96+E97+E98+E99+E100</f>
        <v>10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7"/>
        <v>630</v>
      </c>
      <c r="J95" s="1"/>
    </row>
    <row r="96" spans="1:10" ht="18.75" customHeight="1" x14ac:dyDescent="0.25">
      <c r="A96" s="101" t="s">
        <v>80</v>
      </c>
      <c r="B96" s="105"/>
      <c r="C96" s="75" t="s">
        <v>21</v>
      </c>
      <c r="D96" s="24">
        <f t="shared" ref="D96:H100" si="8">D102+D108</f>
        <v>6</v>
      </c>
      <c r="E96" s="24">
        <f t="shared" si="8"/>
        <v>10</v>
      </c>
      <c r="F96" s="24">
        <f t="shared" si="8"/>
        <v>10</v>
      </c>
      <c r="G96" s="24">
        <f t="shared" si="8"/>
        <v>10</v>
      </c>
      <c r="H96" s="24">
        <f t="shared" si="8"/>
        <v>0</v>
      </c>
      <c r="I96" s="23">
        <f t="shared" si="7"/>
        <v>36</v>
      </c>
      <c r="J96" s="1"/>
    </row>
    <row r="97" spans="1:10" ht="18.75" x14ac:dyDescent="0.25">
      <c r="A97" s="101"/>
      <c r="B97" s="105"/>
      <c r="C97" s="75" t="s">
        <v>22</v>
      </c>
      <c r="D97" s="24">
        <f t="shared" si="8"/>
        <v>0</v>
      </c>
      <c r="E97" s="24">
        <f t="shared" si="8"/>
        <v>0</v>
      </c>
      <c r="F97" s="24">
        <f t="shared" si="8"/>
        <v>0</v>
      </c>
      <c r="G97" s="24">
        <f t="shared" si="8"/>
        <v>0</v>
      </c>
      <c r="H97" s="24">
        <f t="shared" si="8"/>
        <v>0</v>
      </c>
      <c r="I97" s="23">
        <f t="shared" si="7"/>
        <v>0</v>
      </c>
      <c r="J97" s="1"/>
    </row>
    <row r="98" spans="1:10" ht="18.75" x14ac:dyDescent="0.25">
      <c r="A98" s="101"/>
      <c r="B98" s="105"/>
      <c r="C98" s="75" t="s">
        <v>23</v>
      </c>
      <c r="D98" s="24">
        <f t="shared" si="8"/>
        <v>594</v>
      </c>
      <c r="E98" s="24">
        <f t="shared" si="8"/>
        <v>0</v>
      </c>
      <c r="F98" s="24">
        <f t="shared" si="8"/>
        <v>0</v>
      </c>
      <c r="G98" s="24">
        <f t="shared" si="8"/>
        <v>0</v>
      </c>
      <c r="H98" s="24">
        <f t="shared" si="8"/>
        <v>0</v>
      </c>
      <c r="I98" s="23">
        <f t="shared" si="7"/>
        <v>594</v>
      </c>
      <c r="J98" s="1"/>
    </row>
    <row r="99" spans="1:10" ht="18.75" x14ac:dyDescent="0.25">
      <c r="A99" s="101"/>
      <c r="B99" s="105"/>
      <c r="C99" s="75" t="s">
        <v>24</v>
      </c>
      <c r="D99" s="24">
        <f t="shared" si="8"/>
        <v>0</v>
      </c>
      <c r="E99" s="24">
        <f t="shared" si="8"/>
        <v>0</v>
      </c>
      <c r="F99" s="24">
        <f t="shared" si="8"/>
        <v>0</v>
      </c>
      <c r="G99" s="24">
        <f t="shared" si="8"/>
        <v>0</v>
      </c>
      <c r="H99" s="24">
        <f t="shared" si="8"/>
        <v>0</v>
      </c>
      <c r="I99" s="23">
        <f t="shared" si="7"/>
        <v>0</v>
      </c>
      <c r="J99" s="1"/>
    </row>
    <row r="100" spans="1:10" ht="18.75" x14ac:dyDescent="0.25">
      <c r="A100" s="101"/>
      <c r="B100" s="105"/>
      <c r="C100" s="75" t="s">
        <v>25</v>
      </c>
      <c r="D100" s="24">
        <f t="shared" si="8"/>
        <v>0</v>
      </c>
      <c r="E100" s="24">
        <f t="shared" si="8"/>
        <v>0</v>
      </c>
      <c r="F100" s="24">
        <f t="shared" si="8"/>
        <v>0</v>
      </c>
      <c r="G100" s="24">
        <f t="shared" si="8"/>
        <v>0</v>
      </c>
      <c r="H100" s="24">
        <f t="shared" si="8"/>
        <v>0</v>
      </c>
      <c r="I100" s="23">
        <f t="shared" si="7"/>
        <v>0</v>
      </c>
      <c r="J100" s="1"/>
    </row>
    <row r="101" spans="1:10" ht="17.45" customHeight="1" x14ac:dyDescent="0.25">
      <c r="A101" s="76" t="s">
        <v>43</v>
      </c>
      <c r="B101" s="105" t="s">
        <v>79</v>
      </c>
      <c r="C101" s="33" t="s">
        <v>14</v>
      </c>
      <c r="D101" s="23">
        <f>D102+D103+D104+D105+D106</f>
        <v>0</v>
      </c>
      <c r="E101" s="23">
        <f>E102+E103+E104+E105+E106</f>
        <v>10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7"/>
        <v>20</v>
      </c>
      <c r="J101" s="1"/>
    </row>
    <row r="102" spans="1:10" ht="18.75" customHeight="1" x14ac:dyDescent="0.25">
      <c r="A102" s="102" t="s">
        <v>44</v>
      </c>
      <c r="B102" s="105"/>
      <c r="C102" s="75" t="s">
        <v>21</v>
      </c>
      <c r="D102" s="22">
        <v>0</v>
      </c>
      <c r="E102" s="22">
        <v>10</v>
      </c>
      <c r="F102" s="27">
        <v>5</v>
      </c>
      <c r="G102" s="27">
        <v>5</v>
      </c>
      <c r="H102" s="27">
        <v>0</v>
      </c>
      <c r="I102" s="23">
        <f t="shared" si="7"/>
        <v>20</v>
      </c>
      <c r="J102" s="1"/>
    </row>
    <row r="103" spans="1:10" ht="18.75" x14ac:dyDescent="0.25">
      <c r="A103" s="103"/>
      <c r="B103" s="105"/>
      <c r="C103" s="75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7"/>
        <v>0</v>
      </c>
      <c r="J103" s="1"/>
    </row>
    <row r="104" spans="1:10" ht="18.75" x14ac:dyDescent="0.25">
      <c r="A104" s="103"/>
      <c r="B104" s="105"/>
      <c r="C104" s="75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7"/>
        <v>0</v>
      </c>
      <c r="J104" s="1"/>
    </row>
    <row r="105" spans="1:10" ht="18.75" x14ac:dyDescent="0.25">
      <c r="A105" s="103"/>
      <c r="B105" s="105"/>
      <c r="C105" s="75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7"/>
        <v>0</v>
      </c>
      <c r="J105" s="1"/>
    </row>
    <row r="106" spans="1:10" ht="18.75" x14ac:dyDescent="0.25">
      <c r="A106" s="104"/>
      <c r="B106" s="105"/>
      <c r="C106" s="75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7"/>
        <v>0</v>
      </c>
      <c r="J106" s="1"/>
    </row>
    <row r="107" spans="1:10" ht="17.45" customHeight="1" x14ac:dyDescent="0.25">
      <c r="A107" s="76" t="s">
        <v>45</v>
      </c>
      <c r="B107" s="105" t="s">
        <v>79</v>
      </c>
      <c r="C107" s="33" t="s">
        <v>14</v>
      </c>
      <c r="D107" s="23">
        <f>D108+D109+D110+D111+D112</f>
        <v>600</v>
      </c>
      <c r="E107" s="23">
        <f>E108+E109+E110+E111+E112</f>
        <v>0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7"/>
        <v>610</v>
      </c>
      <c r="J107" s="1"/>
    </row>
    <row r="108" spans="1:10" ht="18.75" customHeight="1" x14ac:dyDescent="0.25">
      <c r="A108" s="105" t="s">
        <v>46</v>
      </c>
      <c r="B108" s="105"/>
      <c r="C108" s="75" t="s">
        <v>21</v>
      </c>
      <c r="D108" s="22">
        <v>6</v>
      </c>
      <c r="E108" s="22">
        <v>0</v>
      </c>
      <c r="F108" s="27">
        <v>5</v>
      </c>
      <c r="G108" s="27">
        <v>5</v>
      </c>
      <c r="H108" s="27">
        <v>0</v>
      </c>
      <c r="I108" s="23">
        <f t="shared" si="7"/>
        <v>16</v>
      </c>
      <c r="J108" s="1"/>
    </row>
    <row r="109" spans="1:10" ht="18.75" x14ac:dyDescent="0.25">
      <c r="A109" s="105"/>
      <c r="B109" s="105"/>
      <c r="C109" s="75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7"/>
        <v>0</v>
      </c>
      <c r="J109" s="1"/>
    </row>
    <row r="110" spans="1:10" ht="18.75" x14ac:dyDescent="0.25">
      <c r="A110" s="105"/>
      <c r="B110" s="105"/>
      <c r="C110" s="75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7"/>
        <v>594</v>
      </c>
      <c r="J110" s="1"/>
    </row>
    <row r="111" spans="1:10" ht="18.75" x14ac:dyDescent="0.25">
      <c r="A111" s="105"/>
      <c r="B111" s="105"/>
      <c r="C111" s="75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7"/>
        <v>0</v>
      </c>
      <c r="J111" s="1"/>
    </row>
    <row r="112" spans="1:10" ht="18.75" x14ac:dyDescent="0.25">
      <c r="A112" s="105"/>
      <c r="B112" s="105"/>
      <c r="C112" s="75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7"/>
        <v>0</v>
      </c>
      <c r="J112" s="1"/>
    </row>
    <row r="113" spans="1:10" ht="17.45" customHeight="1" x14ac:dyDescent="0.25">
      <c r="A113" s="76" t="s">
        <v>47</v>
      </c>
      <c r="B113" s="105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7"/>
        <v>240.5</v>
      </c>
      <c r="J113" s="1"/>
    </row>
    <row r="114" spans="1:10" ht="18.75" customHeight="1" x14ac:dyDescent="0.25">
      <c r="A114" s="101" t="s">
        <v>81</v>
      </c>
      <c r="B114" s="105"/>
      <c r="C114" s="75" t="s">
        <v>21</v>
      </c>
      <c r="D114" s="28">
        <f t="shared" ref="D114:H118" si="9">D120+D126</f>
        <v>50.5</v>
      </c>
      <c r="E114" s="28">
        <f t="shared" si="9"/>
        <v>30.5</v>
      </c>
      <c r="F114" s="28">
        <f t="shared" si="9"/>
        <v>30.5</v>
      </c>
      <c r="G114" s="28">
        <f t="shared" si="9"/>
        <v>30.5</v>
      </c>
      <c r="H114" s="28">
        <f t="shared" si="9"/>
        <v>98.5</v>
      </c>
      <c r="I114" s="23">
        <f t="shared" si="7"/>
        <v>240.5</v>
      </c>
      <c r="J114" s="1"/>
    </row>
    <row r="115" spans="1:10" ht="18.75" x14ac:dyDescent="0.25">
      <c r="A115" s="101"/>
      <c r="B115" s="105"/>
      <c r="C115" s="75" t="s">
        <v>22</v>
      </c>
      <c r="D115" s="28">
        <f t="shared" si="9"/>
        <v>0</v>
      </c>
      <c r="E115" s="28">
        <f t="shared" si="9"/>
        <v>0</v>
      </c>
      <c r="F115" s="28">
        <f t="shared" si="9"/>
        <v>0</v>
      </c>
      <c r="G115" s="28">
        <f t="shared" si="9"/>
        <v>0</v>
      </c>
      <c r="H115" s="28">
        <f t="shared" si="9"/>
        <v>0</v>
      </c>
      <c r="I115" s="23">
        <f t="shared" si="7"/>
        <v>0</v>
      </c>
      <c r="J115" s="1"/>
    </row>
    <row r="116" spans="1:10" ht="18.75" x14ac:dyDescent="0.25">
      <c r="A116" s="101"/>
      <c r="B116" s="105"/>
      <c r="C116" s="75" t="s">
        <v>23</v>
      </c>
      <c r="D116" s="28">
        <f t="shared" si="9"/>
        <v>0</v>
      </c>
      <c r="E116" s="28">
        <f t="shared" si="9"/>
        <v>0</v>
      </c>
      <c r="F116" s="28">
        <f t="shared" si="9"/>
        <v>0</v>
      </c>
      <c r="G116" s="28">
        <f t="shared" si="9"/>
        <v>0</v>
      </c>
      <c r="H116" s="28">
        <f t="shared" si="9"/>
        <v>0</v>
      </c>
      <c r="I116" s="23">
        <f t="shared" si="7"/>
        <v>0</v>
      </c>
      <c r="J116" s="1"/>
    </row>
    <row r="117" spans="1:10" ht="18.75" x14ac:dyDescent="0.25">
      <c r="A117" s="101"/>
      <c r="B117" s="105"/>
      <c r="C117" s="75" t="s">
        <v>24</v>
      </c>
      <c r="D117" s="28">
        <f t="shared" si="9"/>
        <v>0</v>
      </c>
      <c r="E117" s="28">
        <f t="shared" si="9"/>
        <v>0</v>
      </c>
      <c r="F117" s="28">
        <f t="shared" si="9"/>
        <v>0</v>
      </c>
      <c r="G117" s="28">
        <f t="shared" si="9"/>
        <v>0</v>
      </c>
      <c r="H117" s="28">
        <f t="shared" si="9"/>
        <v>0</v>
      </c>
      <c r="I117" s="23">
        <f t="shared" si="7"/>
        <v>0</v>
      </c>
      <c r="J117" s="1"/>
    </row>
    <row r="118" spans="1:10" ht="18.75" x14ac:dyDescent="0.25">
      <c r="A118" s="101"/>
      <c r="B118" s="105"/>
      <c r="C118" s="75" t="s">
        <v>25</v>
      </c>
      <c r="D118" s="28">
        <f t="shared" si="9"/>
        <v>0</v>
      </c>
      <c r="E118" s="28">
        <f t="shared" si="9"/>
        <v>0</v>
      </c>
      <c r="F118" s="28">
        <f t="shared" si="9"/>
        <v>0</v>
      </c>
      <c r="G118" s="28">
        <f t="shared" si="9"/>
        <v>0</v>
      </c>
      <c r="H118" s="28">
        <f t="shared" si="9"/>
        <v>0</v>
      </c>
      <c r="I118" s="23">
        <f t="shared" si="7"/>
        <v>0</v>
      </c>
      <c r="J118" s="1"/>
    </row>
    <row r="119" spans="1:10" ht="18.75" customHeight="1" x14ac:dyDescent="0.25">
      <c r="A119" s="76" t="s">
        <v>48</v>
      </c>
      <c r="B119" s="105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7"/>
        <v>238</v>
      </c>
      <c r="J119" s="1"/>
    </row>
    <row r="120" spans="1:10" ht="18.75" customHeight="1" x14ac:dyDescent="0.25">
      <c r="A120" s="105" t="s">
        <v>83</v>
      </c>
      <c r="B120" s="105"/>
      <c r="C120" s="75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7"/>
        <v>238</v>
      </c>
      <c r="J120" s="1"/>
    </row>
    <row r="121" spans="1:10" ht="18.75" x14ac:dyDescent="0.25">
      <c r="A121" s="105"/>
      <c r="B121" s="105"/>
      <c r="C121" s="75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7"/>
        <v>0</v>
      </c>
      <c r="J121" s="1"/>
    </row>
    <row r="122" spans="1:10" ht="18.75" x14ac:dyDescent="0.25">
      <c r="A122" s="105"/>
      <c r="B122" s="105"/>
      <c r="C122" s="75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7"/>
        <v>0</v>
      </c>
      <c r="J122" s="1"/>
    </row>
    <row r="123" spans="1:10" ht="18.75" x14ac:dyDescent="0.25">
      <c r="A123" s="105"/>
      <c r="B123" s="105"/>
      <c r="C123" s="75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7"/>
        <v>0</v>
      </c>
      <c r="J123" s="1"/>
    </row>
    <row r="124" spans="1:10" ht="18.75" x14ac:dyDescent="0.25">
      <c r="A124" s="105"/>
      <c r="B124" s="105"/>
      <c r="C124" s="75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7"/>
        <v>0</v>
      </c>
      <c r="J124" s="1"/>
    </row>
    <row r="125" spans="1:10" ht="17.45" customHeight="1" x14ac:dyDescent="0.25">
      <c r="A125" s="76" t="s">
        <v>49</v>
      </c>
      <c r="B125" s="105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7"/>
        <v>2.5</v>
      </c>
      <c r="J125" s="1"/>
    </row>
    <row r="126" spans="1:10" ht="18.75" customHeight="1" x14ac:dyDescent="0.25">
      <c r="A126" s="105" t="s">
        <v>50</v>
      </c>
      <c r="B126" s="105"/>
      <c r="C126" s="75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7"/>
        <v>2.5</v>
      </c>
      <c r="J126" s="1"/>
    </row>
    <row r="127" spans="1:10" ht="18.75" x14ac:dyDescent="0.25">
      <c r="A127" s="105"/>
      <c r="B127" s="105"/>
      <c r="C127" s="75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7"/>
        <v>0</v>
      </c>
      <c r="J127" s="1"/>
    </row>
    <row r="128" spans="1:10" ht="18.75" x14ac:dyDescent="0.25">
      <c r="A128" s="105"/>
      <c r="B128" s="105"/>
      <c r="C128" s="75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7"/>
        <v>0</v>
      </c>
      <c r="J128" s="1"/>
    </row>
    <row r="129" spans="1:10" ht="18.75" x14ac:dyDescent="0.25">
      <c r="A129" s="105"/>
      <c r="B129" s="105"/>
      <c r="C129" s="75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7"/>
        <v>0</v>
      </c>
      <c r="J129" s="1"/>
    </row>
    <row r="130" spans="1:10" ht="18.75" x14ac:dyDescent="0.25">
      <c r="A130" s="105"/>
      <c r="B130" s="105"/>
      <c r="C130" s="75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7"/>
        <v>0</v>
      </c>
      <c r="J130" s="1"/>
    </row>
    <row r="131" spans="1:10" ht="17.45" customHeight="1" x14ac:dyDescent="0.25">
      <c r="A131" s="76" t="s">
        <v>51</v>
      </c>
      <c r="B131" s="98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2294.9560700000002</v>
      </c>
      <c r="F131" s="23">
        <f>F132+F133+F134+F135+F136</f>
        <v>947.5</v>
      </c>
      <c r="G131" s="23">
        <f>G132+G133+G134+G135+G136</f>
        <v>548.4</v>
      </c>
      <c r="H131" s="23">
        <f>H132+H133+H134+H135+H136</f>
        <v>2147.6</v>
      </c>
      <c r="I131" s="23">
        <f t="shared" si="7"/>
        <v>7972.9683499999992</v>
      </c>
      <c r="J131" s="1"/>
    </row>
    <row r="132" spans="1:10" ht="18.75" customHeight="1" x14ac:dyDescent="0.25">
      <c r="A132" s="101" t="s">
        <v>82</v>
      </c>
      <c r="B132" s="98"/>
      <c r="C132" s="75" t="s">
        <v>21</v>
      </c>
      <c r="D132" s="24">
        <f>D138+D144</f>
        <v>1883.9927399999999</v>
      </c>
      <c r="E132" s="24">
        <f>E138+E144+E156</f>
        <v>2114.0958300000002</v>
      </c>
      <c r="F132" s="24">
        <f t="shared" ref="F132:G136" si="10">F138+F144+F150+F156</f>
        <v>947.5</v>
      </c>
      <c r="G132" s="24">
        <f t="shared" si="10"/>
        <v>548.4</v>
      </c>
      <c r="H132" s="24">
        <f t="shared" ref="H132" si="11">H138+H144</f>
        <v>2147.6</v>
      </c>
      <c r="I132" s="23">
        <f>SUM(D132:H132)</f>
        <v>7641.5885699999999</v>
      </c>
      <c r="J132" s="1"/>
    </row>
    <row r="133" spans="1:10" ht="18.75" x14ac:dyDescent="0.25">
      <c r="A133" s="101"/>
      <c r="B133" s="98"/>
      <c r="C133" s="75" t="s">
        <v>22</v>
      </c>
      <c r="D133" s="24">
        <f t="shared" ref="D133:H135" si="12">D139+D145</f>
        <v>0</v>
      </c>
      <c r="E133" s="24">
        <f>E139+E145+E157</f>
        <v>131.36024</v>
      </c>
      <c r="F133" s="24">
        <f t="shared" si="10"/>
        <v>0</v>
      </c>
      <c r="G133" s="24">
        <f t="shared" si="10"/>
        <v>0</v>
      </c>
      <c r="H133" s="24">
        <f t="shared" si="12"/>
        <v>0</v>
      </c>
      <c r="I133" s="23">
        <f t="shared" ref="I133:I172" si="13">SUM(D133:H133)</f>
        <v>131.36024</v>
      </c>
      <c r="J133" s="1"/>
    </row>
    <row r="134" spans="1:10" ht="18.75" x14ac:dyDescent="0.25">
      <c r="A134" s="101"/>
      <c r="B134" s="98"/>
      <c r="C134" s="75" t="s">
        <v>23</v>
      </c>
      <c r="D134" s="24">
        <f t="shared" si="12"/>
        <v>150.51954000000001</v>
      </c>
      <c r="E134" s="24">
        <f>E140+E146+E158</f>
        <v>49.5</v>
      </c>
      <c r="F134" s="24">
        <f t="shared" si="10"/>
        <v>0</v>
      </c>
      <c r="G134" s="24">
        <f t="shared" si="10"/>
        <v>0</v>
      </c>
      <c r="H134" s="24">
        <f t="shared" si="12"/>
        <v>0</v>
      </c>
      <c r="I134" s="23">
        <f t="shared" si="13"/>
        <v>200.01954000000001</v>
      </c>
      <c r="J134" s="1"/>
    </row>
    <row r="135" spans="1:10" ht="18.75" x14ac:dyDescent="0.25">
      <c r="A135" s="101"/>
      <c r="B135" s="98"/>
      <c r="C135" s="75" t="s">
        <v>24</v>
      </c>
      <c r="D135" s="24">
        <f t="shared" si="12"/>
        <v>0</v>
      </c>
      <c r="E135" s="24">
        <f>E141+E147+E159</f>
        <v>0</v>
      </c>
      <c r="F135" s="24">
        <f t="shared" si="10"/>
        <v>0</v>
      </c>
      <c r="G135" s="24">
        <f t="shared" si="10"/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01"/>
      <c r="B136" s="98"/>
      <c r="C136" s="75" t="s">
        <v>25</v>
      </c>
      <c r="D136" s="24">
        <f>D142+D148</f>
        <v>0</v>
      </c>
      <c r="E136" s="24">
        <f>E142+E148+E160</f>
        <v>0</v>
      </c>
      <c r="F136" s="24">
        <f t="shared" si="10"/>
        <v>0</v>
      </c>
      <c r="G136" s="24">
        <f t="shared" si="10"/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76" t="s">
        <v>52</v>
      </c>
      <c r="B137" s="98" t="s">
        <v>74</v>
      </c>
      <c r="C137" s="33" t="s">
        <v>14</v>
      </c>
      <c r="D137" s="23">
        <f>D138+D139+D140+D141+D142</f>
        <v>1882.39274</v>
      </c>
      <c r="E137" s="23">
        <f>E138+E139+E140+E141+E142</f>
        <v>2234.9560700000002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7714.1488100000006</v>
      </c>
      <c r="J137" s="1"/>
    </row>
    <row r="138" spans="1:10" ht="18.75" customHeight="1" x14ac:dyDescent="0.25">
      <c r="A138" s="105" t="s">
        <v>61</v>
      </c>
      <c r="B138" s="98"/>
      <c r="C138" s="75" t="s">
        <v>21</v>
      </c>
      <c r="D138" s="22">
        <v>1882.39274</v>
      </c>
      <c r="E138" s="22">
        <v>2103.5958300000002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7582.7885700000006</v>
      </c>
      <c r="J138" s="1"/>
    </row>
    <row r="139" spans="1:10" ht="18.75" x14ac:dyDescent="0.25">
      <c r="A139" s="105"/>
      <c r="B139" s="98"/>
      <c r="C139" s="75" t="s">
        <v>22</v>
      </c>
      <c r="D139" s="22">
        <v>0</v>
      </c>
      <c r="E139" s="22">
        <v>131.36024</v>
      </c>
      <c r="F139" s="22">
        <v>0</v>
      </c>
      <c r="G139" s="22">
        <v>0</v>
      </c>
      <c r="H139" s="22">
        <v>0</v>
      </c>
      <c r="I139" s="23">
        <f t="shared" si="13"/>
        <v>131.36024</v>
      </c>
      <c r="J139" s="1"/>
    </row>
    <row r="140" spans="1:10" ht="18.75" x14ac:dyDescent="0.25">
      <c r="A140" s="105"/>
      <c r="B140" s="98"/>
      <c r="C140" s="75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105"/>
      <c r="B141" s="98"/>
      <c r="C141" s="75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105"/>
      <c r="B142" s="98"/>
      <c r="C142" s="75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76" t="s">
        <v>53</v>
      </c>
      <c r="B143" s="98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105" t="s">
        <v>54</v>
      </c>
      <c r="B144" s="98"/>
      <c r="C144" s="75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105"/>
      <c r="B145" s="98"/>
      <c r="C145" s="75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105"/>
      <c r="B146" s="98"/>
      <c r="C146" s="75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105"/>
      <c r="B147" s="98"/>
      <c r="C147" s="75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105"/>
      <c r="B148" s="98"/>
      <c r="C148" s="75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76" t="s">
        <v>105</v>
      </c>
      <c r="B149" s="98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16.7</v>
      </c>
      <c r="H149" s="23">
        <f>H150+H151+H152+H153+H154</f>
        <v>0</v>
      </c>
      <c r="I149" s="23">
        <f t="shared" ref="I149:I154" si="14">SUM(D149:H149)</f>
        <v>16.7</v>
      </c>
      <c r="J149" s="1"/>
    </row>
    <row r="150" spans="1:10" ht="18.75" x14ac:dyDescent="0.25">
      <c r="A150" s="105" t="s">
        <v>107</v>
      </c>
      <c r="B150" s="98"/>
      <c r="C150" s="75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105"/>
      <c r="B151" s="98"/>
      <c r="C151" s="75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105"/>
      <c r="B152" s="98"/>
      <c r="C152" s="75" t="s">
        <v>23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3">
        <f t="shared" si="14"/>
        <v>0</v>
      </c>
      <c r="J152" s="1"/>
    </row>
    <row r="153" spans="1:10" ht="18.75" x14ac:dyDescent="0.25">
      <c r="A153" s="105"/>
      <c r="B153" s="98"/>
      <c r="C153" s="75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105"/>
      <c r="B154" s="98"/>
      <c r="C154" s="75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76" t="s">
        <v>108</v>
      </c>
      <c r="B155" s="98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</v>
      </c>
      <c r="G155" s="23">
        <v>0</v>
      </c>
      <c r="H155" s="23">
        <f>H156+H157+H158+H159+H160</f>
        <v>0</v>
      </c>
      <c r="I155" s="23">
        <f t="shared" ref="I155:I160" si="15">SUM(D155:H155)</f>
        <v>10</v>
      </c>
      <c r="J155" s="1"/>
    </row>
    <row r="156" spans="1:10" ht="18.75" x14ac:dyDescent="0.25">
      <c r="A156" s="105" t="s">
        <v>109</v>
      </c>
      <c r="B156" s="98"/>
      <c r="C156" s="75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105"/>
      <c r="B157" s="98"/>
      <c r="C157" s="75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105"/>
      <c r="B158" s="98"/>
      <c r="C158" s="75" t="s">
        <v>23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3">
        <f t="shared" si="15"/>
        <v>0</v>
      </c>
      <c r="J158" s="1"/>
    </row>
    <row r="159" spans="1:10" ht="18.75" x14ac:dyDescent="0.25">
      <c r="A159" s="105"/>
      <c r="B159" s="98"/>
      <c r="C159" s="75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105"/>
      <c r="B160" s="98"/>
      <c r="C160" s="75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76" t="s">
        <v>92</v>
      </c>
      <c r="B161" s="98" t="s">
        <v>74</v>
      </c>
      <c r="C161" s="33" t="s">
        <v>14</v>
      </c>
      <c r="D161" s="23">
        <f>D167</f>
        <v>0</v>
      </c>
      <c r="E161" s="23">
        <f>E167</f>
        <v>0</v>
      </c>
      <c r="F161" s="23">
        <f>F167</f>
        <v>1</v>
      </c>
      <c r="G161" s="23">
        <f>G167</f>
        <v>1</v>
      </c>
      <c r="H161" s="23">
        <f>H167</f>
        <v>0</v>
      </c>
      <c r="I161" s="23">
        <f t="shared" si="13"/>
        <v>2</v>
      </c>
      <c r="J161" s="1"/>
    </row>
    <row r="162" spans="1:10" ht="18.75" customHeight="1" x14ac:dyDescent="0.25">
      <c r="A162" s="101" t="s">
        <v>93</v>
      </c>
      <c r="B162" s="98"/>
      <c r="C162" s="75" t="s">
        <v>21</v>
      </c>
      <c r="D162" s="24">
        <f t="shared" ref="D162:H166" si="16">D168</f>
        <v>0</v>
      </c>
      <c r="E162" s="24">
        <f t="shared" si="16"/>
        <v>0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2</v>
      </c>
      <c r="J162" s="1"/>
    </row>
    <row r="163" spans="1:10" ht="18.75" x14ac:dyDescent="0.25">
      <c r="A163" s="101"/>
      <c r="B163" s="98"/>
      <c r="C163" s="75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01"/>
      <c r="B164" s="98"/>
      <c r="C164" s="75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01"/>
      <c r="B165" s="98"/>
      <c r="C165" s="75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01"/>
      <c r="B166" s="98"/>
      <c r="C166" s="75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17.45" customHeight="1" x14ac:dyDescent="0.25">
      <c r="A167" s="76" t="s">
        <v>94</v>
      </c>
      <c r="B167" s="98" t="s">
        <v>74</v>
      </c>
      <c r="C167" s="33" t="s">
        <v>14</v>
      </c>
      <c r="D167" s="23">
        <f>D168+D169+D170+D171+D172</f>
        <v>0</v>
      </c>
      <c r="E167" s="23">
        <f>E168+E169+E170+E171+E172</f>
        <v>0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2</v>
      </c>
      <c r="J167" s="1"/>
    </row>
    <row r="168" spans="1:10" ht="18.75" customHeight="1" x14ac:dyDescent="0.25">
      <c r="A168" s="105" t="s">
        <v>95</v>
      </c>
      <c r="B168" s="98"/>
      <c r="C168" s="75" t="s">
        <v>21</v>
      </c>
      <c r="D168" s="22">
        <v>0</v>
      </c>
      <c r="E168" s="22">
        <v>0</v>
      </c>
      <c r="F168" s="22">
        <v>1</v>
      </c>
      <c r="G168" s="22">
        <v>1</v>
      </c>
      <c r="H168" s="22">
        <v>0</v>
      </c>
      <c r="I168" s="23">
        <f t="shared" si="13"/>
        <v>2</v>
      </c>
      <c r="J168" s="1"/>
    </row>
    <row r="169" spans="1:10" ht="18.75" x14ac:dyDescent="0.25">
      <c r="A169" s="105"/>
      <c r="B169" s="98"/>
      <c r="C169" s="75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105"/>
      <c r="B170" s="98"/>
      <c r="C170" s="75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105"/>
      <c r="B171" s="98"/>
      <c r="C171" s="75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105"/>
      <c r="B172" s="98"/>
      <c r="C172" s="75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si="13"/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09"/>
    </row>
    <row r="175" spans="1:10" x14ac:dyDescent="0.25">
      <c r="I175" s="10"/>
      <c r="J175" s="109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B167:B172"/>
    <mergeCell ref="A168:A172"/>
    <mergeCell ref="J174:J175"/>
    <mergeCell ref="B137:B142"/>
    <mergeCell ref="A138:A142"/>
    <mergeCell ref="B143:B148"/>
    <mergeCell ref="A144:A148"/>
    <mergeCell ref="B161:B166"/>
    <mergeCell ref="A162:A166"/>
    <mergeCell ref="B155:B160"/>
    <mergeCell ref="A156:A160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1"/>
  <sheetViews>
    <sheetView view="pageBreakPreview" zoomScale="67" zoomScaleNormal="67" zoomScaleSheetLayoutView="67" workbookViewId="0">
      <selection activeCell="I159" sqref="I159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96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11" t="s">
        <v>97</v>
      </c>
      <c r="B6" s="111"/>
      <c r="C6" s="111"/>
      <c r="D6" s="111"/>
      <c r="E6" s="111"/>
      <c r="F6" s="111"/>
      <c r="G6" s="111"/>
      <c r="H6" s="111"/>
      <c r="I6" s="111"/>
    </row>
    <row r="7" spans="1:10" ht="39.6" customHeight="1" x14ac:dyDescent="0.25">
      <c r="A7" s="110" t="s">
        <v>98</v>
      </c>
      <c r="B7" s="110"/>
      <c r="C7" s="110"/>
      <c r="D7" s="110"/>
      <c r="E7" s="110"/>
      <c r="F7" s="110"/>
      <c r="G7" s="110"/>
      <c r="H7" s="110"/>
      <c r="I7" s="110"/>
    </row>
    <row r="8" spans="1:10" ht="18.75" customHeight="1" x14ac:dyDescent="0.25">
      <c r="A8" s="113" t="s">
        <v>6</v>
      </c>
      <c r="B8" s="113" t="s">
        <v>7</v>
      </c>
      <c r="C8" s="112" t="s">
        <v>8</v>
      </c>
      <c r="D8" s="112" t="s">
        <v>9</v>
      </c>
      <c r="E8" s="112"/>
      <c r="F8" s="112"/>
      <c r="G8" s="112"/>
      <c r="H8" s="112"/>
      <c r="I8" s="112"/>
      <c r="J8" s="1"/>
    </row>
    <row r="9" spans="1:10" ht="18.75" x14ac:dyDescent="0.25">
      <c r="A9" s="113"/>
      <c r="B9" s="113"/>
      <c r="C9" s="112"/>
      <c r="D9" s="38" t="s">
        <v>10</v>
      </c>
      <c r="E9" s="38" t="s">
        <v>11</v>
      </c>
      <c r="F9" s="38" t="s">
        <v>89</v>
      </c>
      <c r="G9" s="38" t="s">
        <v>90</v>
      </c>
      <c r="H9" s="38" t="s">
        <v>91</v>
      </c>
      <c r="I9" s="38" t="s">
        <v>12</v>
      </c>
      <c r="J9" s="1"/>
    </row>
    <row r="10" spans="1:10" ht="18.75" x14ac:dyDescent="0.25">
      <c r="A10" s="39">
        <v>1</v>
      </c>
      <c r="B10" s="39">
        <v>2</v>
      </c>
      <c r="C10" s="39">
        <v>3</v>
      </c>
      <c r="D10" s="38">
        <v>4</v>
      </c>
      <c r="E10" s="39">
        <v>5</v>
      </c>
      <c r="F10" s="38">
        <v>6</v>
      </c>
      <c r="G10" s="38">
        <v>7</v>
      </c>
      <c r="H10" s="38">
        <v>8</v>
      </c>
      <c r="I10" s="38">
        <v>9</v>
      </c>
      <c r="J10" s="1"/>
    </row>
    <row r="11" spans="1:10" ht="18.75" customHeight="1" x14ac:dyDescent="0.25">
      <c r="A11" s="29" t="s">
        <v>13</v>
      </c>
      <c r="B11" s="105" t="s">
        <v>73</v>
      </c>
      <c r="C11" s="67" t="s">
        <v>14</v>
      </c>
      <c r="D11" s="56">
        <f>D12+D13+D14+D15+D16</f>
        <v>8881.7013999999999</v>
      </c>
      <c r="E11" s="56">
        <f>E12+E13+E14+E15+E16</f>
        <v>10164.981150000001</v>
      </c>
      <c r="F11" s="56">
        <f>F12+F13+F14+F15+F16</f>
        <v>6495.7</v>
      </c>
      <c r="G11" s="23">
        <f>G12+G13+G14+G15+G16</f>
        <v>6817.4</v>
      </c>
      <c r="H11" s="23">
        <f>H12+H13+H14+H15+H16</f>
        <v>7504.5999999999995</v>
      </c>
      <c r="I11" s="23">
        <f t="shared" ref="I11:I74" si="0">SUM(D11:H11)</f>
        <v>39864.382550000002</v>
      </c>
      <c r="J11" s="11"/>
    </row>
    <row r="12" spans="1:10" ht="19.5" customHeight="1" x14ac:dyDescent="0.25">
      <c r="A12" s="100" t="s">
        <v>55</v>
      </c>
      <c r="B12" s="105"/>
      <c r="C12" s="68" t="s">
        <v>15</v>
      </c>
      <c r="D12" s="58">
        <f>D18+D60+D72+D96+D114+D132+D162</f>
        <v>7827.6014000000005</v>
      </c>
      <c r="E12" s="58">
        <f t="shared" ref="E12:H12" si="1">E18+E60+E72+E96+E114+E132+E162</f>
        <v>8826.6697500000009</v>
      </c>
      <c r="F12" s="58">
        <f t="shared" si="1"/>
        <v>5054.2</v>
      </c>
      <c r="G12" s="58">
        <f t="shared" si="1"/>
        <v>4713.7999999999993</v>
      </c>
      <c r="H12" s="58">
        <f t="shared" si="1"/>
        <v>7374.7999999999993</v>
      </c>
      <c r="I12" s="26">
        <f t="shared" si="0"/>
        <v>33797.071150000003</v>
      </c>
      <c r="J12" s="1"/>
    </row>
    <row r="13" spans="1:10" ht="56.25" x14ac:dyDescent="0.25">
      <c r="A13" s="100"/>
      <c r="B13" s="105"/>
      <c r="C13" s="68" t="s">
        <v>16</v>
      </c>
      <c r="D13" s="58">
        <f>D19+D61+D73+D97+D115+D133+D163</f>
        <v>122.1</v>
      </c>
      <c r="E13" s="58">
        <f t="shared" ref="E13:H16" si="2">E19+E61+E73+E97+E115+E133+E163</f>
        <v>265.60000000000002</v>
      </c>
      <c r="F13" s="58">
        <f t="shared" si="2"/>
        <v>0</v>
      </c>
      <c r="G13" s="58">
        <f t="shared" si="2"/>
        <v>0</v>
      </c>
      <c r="H13" s="58">
        <f t="shared" si="2"/>
        <v>0</v>
      </c>
      <c r="I13" s="23">
        <f t="shared" si="0"/>
        <v>387.70000000000005</v>
      </c>
      <c r="J13" s="1"/>
    </row>
    <row r="14" spans="1:10" ht="56.25" x14ac:dyDescent="0.25">
      <c r="A14" s="100"/>
      <c r="B14" s="105"/>
      <c r="C14" s="68" t="s">
        <v>17</v>
      </c>
      <c r="D14" s="58">
        <f>D20+D62+D74+D98+D116+D134+D164</f>
        <v>794.7</v>
      </c>
      <c r="E14" s="58">
        <f t="shared" si="2"/>
        <v>921.1114</v>
      </c>
      <c r="F14" s="58">
        <f t="shared" si="2"/>
        <v>1293.8</v>
      </c>
      <c r="G14" s="58">
        <f t="shared" si="2"/>
        <v>1950.5</v>
      </c>
      <c r="H14" s="58">
        <f t="shared" si="2"/>
        <v>0.7</v>
      </c>
      <c r="I14" s="23">
        <f t="shared" si="0"/>
        <v>4960.8113999999996</v>
      </c>
      <c r="J14" s="1"/>
    </row>
    <row r="15" spans="1:10" ht="56.25" x14ac:dyDescent="0.25">
      <c r="A15" s="100"/>
      <c r="B15" s="105"/>
      <c r="C15" s="68" t="s">
        <v>18</v>
      </c>
      <c r="D15" s="58">
        <f>D21+D63+D75+D99+D117+D135+D165</f>
        <v>137.30000000000001</v>
      </c>
      <c r="E15" s="58">
        <f t="shared" si="2"/>
        <v>151.6</v>
      </c>
      <c r="F15" s="58">
        <f t="shared" si="2"/>
        <v>147.69999999999999</v>
      </c>
      <c r="G15" s="58">
        <f t="shared" si="2"/>
        <v>153.1</v>
      </c>
      <c r="H15" s="58">
        <f t="shared" si="2"/>
        <v>129.1</v>
      </c>
      <c r="I15" s="23">
        <f t="shared" si="0"/>
        <v>718.8</v>
      </c>
      <c r="J15" s="1"/>
    </row>
    <row r="16" spans="1:10" ht="56.25" x14ac:dyDescent="0.25">
      <c r="A16" s="100"/>
      <c r="B16" s="105"/>
      <c r="C16" s="68" t="s">
        <v>19</v>
      </c>
      <c r="D16" s="58">
        <f>D22+D64+D76+D100+D118+D136+D166</f>
        <v>0</v>
      </c>
      <c r="E16" s="58">
        <f t="shared" si="2"/>
        <v>0</v>
      </c>
      <c r="F16" s="58">
        <f t="shared" si="2"/>
        <v>0</v>
      </c>
      <c r="G16" s="58">
        <f t="shared" si="2"/>
        <v>0</v>
      </c>
      <c r="H16" s="58">
        <f t="shared" si="2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05" t="s">
        <v>79</v>
      </c>
      <c r="C17" s="33" t="s">
        <v>14</v>
      </c>
      <c r="D17" s="56">
        <f>D18+D19+D20+D21+D22</f>
        <v>4696.1086600000008</v>
      </c>
      <c r="E17" s="56">
        <f>E18+E19+E20+E21+E22</f>
        <v>5329.9686000000002</v>
      </c>
      <c r="F17" s="56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20831.277260000003</v>
      </c>
      <c r="J17" s="1"/>
    </row>
    <row r="18" spans="1:10" ht="18.75" customHeight="1" x14ac:dyDescent="0.25">
      <c r="A18" s="101" t="s">
        <v>75</v>
      </c>
      <c r="B18" s="105"/>
      <c r="C18" s="75" t="s">
        <v>21</v>
      </c>
      <c r="D18" s="25">
        <f t="shared" ref="D18:H22" si="3">D24+D30+D36+D42+D48+D54</f>
        <v>4436.0086600000004</v>
      </c>
      <c r="E18" s="25">
        <f t="shared" si="3"/>
        <v>5043.4288399999996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19852.637500000001</v>
      </c>
      <c r="J18" s="1"/>
    </row>
    <row r="19" spans="1:10" ht="18.75" x14ac:dyDescent="0.25">
      <c r="A19" s="101"/>
      <c r="B19" s="105"/>
      <c r="C19" s="75" t="s">
        <v>22</v>
      </c>
      <c r="D19" s="25">
        <f t="shared" si="3"/>
        <v>122.1</v>
      </c>
      <c r="E19" s="25">
        <f t="shared" si="3"/>
        <v>134.23975999999999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256.33975999999996</v>
      </c>
      <c r="J19" s="1"/>
    </row>
    <row r="20" spans="1:10" ht="18.75" x14ac:dyDescent="0.25">
      <c r="A20" s="101"/>
      <c r="B20" s="105"/>
      <c r="C20" s="75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01"/>
      <c r="B21" s="105"/>
      <c r="C21" s="75" t="s">
        <v>24</v>
      </c>
      <c r="D21" s="25">
        <f t="shared" si="3"/>
        <v>137.30000000000001</v>
      </c>
      <c r="E21" s="25">
        <f t="shared" si="3"/>
        <v>151.6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718.8</v>
      </c>
      <c r="J21" s="1"/>
    </row>
    <row r="22" spans="1:10" ht="18.75" x14ac:dyDescent="0.25">
      <c r="A22" s="101"/>
      <c r="B22" s="105"/>
      <c r="C22" s="75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05" t="s">
        <v>79</v>
      </c>
      <c r="C23" s="33" t="s">
        <v>14</v>
      </c>
      <c r="D23" s="56">
        <f>D24+D25+D26+D27+D28</f>
        <v>2753.52585</v>
      </c>
      <c r="E23" s="56">
        <f>E24+E25+E26+E27+E28</f>
        <v>3134.3745499999995</v>
      </c>
      <c r="F23" s="56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12136.83051</v>
      </c>
      <c r="J23" s="1"/>
    </row>
    <row r="24" spans="1:10" ht="18.75" customHeight="1" x14ac:dyDescent="0.25">
      <c r="A24" s="100" t="s">
        <v>76</v>
      </c>
      <c r="B24" s="105"/>
      <c r="C24" s="75" t="s">
        <v>21</v>
      </c>
      <c r="D24" s="25">
        <v>2493.4258500000001</v>
      </c>
      <c r="E24" s="25">
        <v>2847.8347899999999</v>
      </c>
      <c r="F24" s="25">
        <v>1553.5</v>
      </c>
      <c r="G24" s="22">
        <v>1553.5301099999999</v>
      </c>
      <c r="H24" s="22">
        <v>2709.9</v>
      </c>
      <c r="I24" s="23">
        <f t="shared" si="0"/>
        <v>11158.19075</v>
      </c>
      <c r="J24" s="1"/>
    </row>
    <row r="25" spans="1:10" ht="18.75" x14ac:dyDescent="0.25">
      <c r="A25" s="100"/>
      <c r="B25" s="105"/>
      <c r="C25" s="75" t="s">
        <v>22</v>
      </c>
      <c r="D25" s="25">
        <v>122.1</v>
      </c>
      <c r="E25" s="25">
        <v>134.23975999999999</v>
      </c>
      <c r="F25" s="25">
        <v>0</v>
      </c>
      <c r="G25" s="22">
        <v>0</v>
      </c>
      <c r="H25" s="22">
        <v>0</v>
      </c>
      <c r="I25" s="23">
        <f t="shared" si="0"/>
        <v>256.33975999999996</v>
      </c>
      <c r="J25" s="1"/>
    </row>
    <row r="26" spans="1:10" ht="18.75" x14ac:dyDescent="0.25">
      <c r="A26" s="100"/>
      <c r="B26" s="105"/>
      <c r="C26" s="75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0"/>
      <c r="B27" s="105"/>
      <c r="C27" s="75" t="s">
        <v>24</v>
      </c>
      <c r="D27" s="25">
        <v>137.30000000000001</v>
      </c>
      <c r="E27" s="25">
        <v>151.6</v>
      </c>
      <c r="F27" s="25">
        <v>147.69999999999999</v>
      </c>
      <c r="G27" s="22">
        <v>153.1</v>
      </c>
      <c r="H27" s="22">
        <v>129.1</v>
      </c>
      <c r="I27" s="23">
        <f t="shared" si="0"/>
        <v>718.8</v>
      </c>
      <c r="J27" s="1"/>
    </row>
    <row r="28" spans="1:10" ht="18.75" x14ac:dyDescent="0.25">
      <c r="A28" s="100"/>
      <c r="B28" s="105"/>
      <c r="C28" s="75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76" t="s">
        <v>27</v>
      </c>
      <c r="B29" s="105" t="s">
        <v>79</v>
      </c>
      <c r="C29" s="33" t="s">
        <v>14</v>
      </c>
      <c r="D29" s="56">
        <f>D30+D31+D32+D33+D34</f>
        <v>0.1</v>
      </c>
      <c r="E29" s="56">
        <f>E30+E31+E32+E33+E34</f>
        <v>2</v>
      </c>
      <c r="F29" s="56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2" t="s">
        <v>28</v>
      </c>
      <c r="B30" s="105"/>
      <c r="C30" s="75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3"/>
      <c r="B31" s="105"/>
      <c r="C31" s="75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3"/>
      <c r="B32" s="105"/>
      <c r="C32" s="75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3"/>
      <c r="B33" s="105"/>
      <c r="C33" s="75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4"/>
      <c r="B34" s="105"/>
      <c r="C34" s="75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76" t="s">
        <v>29</v>
      </c>
      <c r="B35" s="105" t="s">
        <v>79</v>
      </c>
      <c r="C35" s="33" t="s">
        <v>14</v>
      </c>
      <c r="D35" s="23">
        <f>D36+D37+D38+D39+D40</f>
        <v>149.43600000000001</v>
      </c>
      <c r="E35" s="23">
        <f>E36+E37+E38+E39+E40</f>
        <v>170.34299999999999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765.47899999999993</v>
      </c>
      <c r="J35" s="1"/>
    </row>
    <row r="36" spans="1:10" ht="18.75" customHeight="1" x14ac:dyDescent="0.25">
      <c r="A36" s="102" t="s">
        <v>65</v>
      </c>
      <c r="B36" s="105"/>
      <c r="C36" s="75" t="s">
        <v>21</v>
      </c>
      <c r="D36" s="22">
        <v>149.43600000000001</v>
      </c>
      <c r="E36" s="22">
        <v>170.34299999999999</v>
      </c>
      <c r="F36" s="22">
        <v>149.4</v>
      </c>
      <c r="G36" s="22">
        <v>149.4</v>
      </c>
      <c r="H36" s="22">
        <v>146.9</v>
      </c>
      <c r="I36" s="23">
        <f t="shared" si="0"/>
        <v>765.47899999999993</v>
      </c>
      <c r="J36" s="1"/>
    </row>
    <row r="37" spans="1:10" ht="18.75" x14ac:dyDescent="0.25">
      <c r="A37" s="103"/>
      <c r="B37" s="105"/>
      <c r="C37" s="75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3"/>
      <c r="B38" s="105"/>
      <c r="C38" s="75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3"/>
      <c r="B39" s="105"/>
      <c r="C39" s="75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4"/>
      <c r="B40" s="105"/>
      <c r="C40" s="75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76" t="s">
        <v>66</v>
      </c>
      <c r="B41" s="105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02" t="s">
        <v>30</v>
      </c>
      <c r="B42" s="105"/>
      <c r="C42" s="75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03"/>
      <c r="B43" s="105"/>
      <c r="C43" s="75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3"/>
      <c r="B44" s="105"/>
      <c r="C44" s="75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3"/>
      <c r="B45" s="105"/>
      <c r="C45" s="75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4"/>
      <c r="B46" s="105"/>
      <c r="C46" s="75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76" t="s">
        <v>32</v>
      </c>
      <c r="B47" s="105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2" t="s">
        <v>31</v>
      </c>
      <c r="B48" s="105"/>
      <c r="C48" s="75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03"/>
      <c r="B49" s="105"/>
      <c r="C49" s="75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3"/>
      <c r="B50" s="105"/>
      <c r="C50" s="75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3"/>
      <c r="B51" s="105"/>
      <c r="C51" s="75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4"/>
      <c r="B52" s="105"/>
      <c r="C52" s="75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76" t="s">
        <v>67</v>
      </c>
      <c r="B53" s="105" t="s">
        <v>79</v>
      </c>
      <c r="C53" s="33" t="s">
        <v>14</v>
      </c>
      <c r="D53" s="23">
        <f>D54+D55+D56+D57+D58</f>
        <v>1792.5468100000001</v>
      </c>
      <c r="E53" s="23">
        <f>E54+E55+E56+E57+E58</f>
        <v>2000.7510500000001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7835.8677500000013</v>
      </c>
      <c r="J53" s="1"/>
    </row>
    <row r="54" spans="1:10" ht="18.75" customHeight="1" x14ac:dyDescent="0.25">
      <c r="A54" s="105" t="s">
        <v>33</v>
      </c>
      <c r="B54" s="105"/>
      <c r="C54" s="75" t="s">
        <v>21</v>
      </c>
      <c r="D54" s="22">
        <v>1792.5468100000001</v>
      </c>
      <c r="E54" s="22">
        <v>2000.7510500000001</v>
      </c>
      <c r="F54" s="22">
        <v>1548</v>
      </c>
      <c r="G54" s="22">
        <v>1547.9698900000001</v>
      </c>
      <c r="H54" s="22">
        <v>946.6</v>
      </c>
      <c r="I54" s="23">
        <f t="shared" si="0"/>
        <v>7835.8677500000013</v>
      </c>
      <c r="J54" s="1"/>
    </row>
    <row r="55" spans="1:10" ht="18.75" x14ac:dyDescent="0.25">
      <c r="A55" s="105"/>
      <c r="B55" s="105"/>
      <c r="C55" s="75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05"/>
      <c r="B56" s="105"/>
      <c r="C56" s="75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05"/>
      <c r="B57" s="105"/>
      <c r="C57" s="75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05"/>
      <c r="B58" s="105"/>
      <c r="C58" s="75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05" t="s">
        <v>79</v>
      </c>
      <c r="C59" s="33" t="s">
        <v>14</v>
      </c>
      <c r="D59" s="23">
        <f>D60+D61+D62+D63+D64</f>
        <v>3.6</v>
      </c>
      <c r="E59" s="23">
        <f>E60+E61+E62+E63+E64</f>
        <v>3.6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55.4</v>
      </c>
      <c r="J59" s="1"/>
    </row>
    <row r="60" spans="1:10" ht="28.5" customHeight="1" x14ac:dyDescent="0.25">
      <c r="A60" s="106" t="s">
        <v>77</v>
      </c>
      <c r="B60" s="105"/>
      <c r="C60" s="75" t="s">
        <v>21</v>
      </c>
      <c r="D60" s="27">
        <f t="shared" ref="D60:H64" si="4">D66</f>
        <v>3.6</v>
      </c>
      <c r="E60" s="27">
        <f t="shared" si="4"/>
        <v>3.6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55.4</v>
      </c>
      <c r="J60" s="1"/>
    </row>
    <row r="61" spans="1:10" ht="18.75" x14ac:dyDescent="0.25">
      <c r="A61" s="107"/>
      <c r="B61" s="105"/>
      <c r="C61" s="75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07"/>
      <c r="B62" s="105"/>
      <c r="C62" s="75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07"/>
      <c r="B63" s="105"/>
      <c r="C63" s="75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08"/>
      <c r="B64" s="105"/>
      <c r="C64" s="75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76" t="s">
        <v>59</v>
      </c>
      <c r="B65" s="105" t="s">
        <v>79</v>
      </c>
      <c r="C65" s="33" t="s">
        <v>14</v>
      </c>
      <c r="D65" s="23">
        <f>D66+D67+D68+D69+D70</f>
        <v>3.6</v>
      </c>
      <c r="E65" s="23">
        <f>E66+E67+E68+E69+E70</f>
        <v>3.6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55.4</v>
      </c>
      <c r="J65" s="1"/>
    </row>
    <row r="66" spans="1:10" ht="18.75" customHeight="1" x14ac:dyDescent="0.25">
      <c r="A66" s="105" t="s">
        <v>60</v>
      </c>
      <c r="B66" s="105"/>
      <c r="C66" s="75" t="s">
        <v>21</v>
      </c>
      <c r="D66" s="22">
        <v>3.6</v>
      </c>
      <c r="E66" s="22">
        <v>3.6</v>
      </c>
      <c r="F66" s="22">
        <v>15.6</v>
      </c>
      <c r="G66" s="22">
        <v>15.6</v>
      </c>
      <c r="H66" s="22">
        <v>17</v>
      </c>
      <c r="I66" s="23">
        <f t="shared" si="0"/>
        <v>55.4</v>
      </c>
      <c r="J66" s="1"/>
    </row>
    <row r="67" spans="1:10" ht="18.75" x14ac:dyDescent="0.25">
      <c r="A67" s="105"/>
      <c r="B67" s="105"/>
      <c r="C67" s="75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05"/>
      <c r="B68" s="105"/>
      <c r="C68" s="75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05"/>
      <c r="B69" s="105"/>
      <c r="C69" s="75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05"/>
      <c r="B70" s="105"/>
      <c r="C70" s="75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05" t="s">
        <v>79</v>
      </c>
      <c r="C71" s="33" t="s">
        <v>14</v>
      </c>
      <c r="D71" s="23">
        <f>D72+D73+D74+D75+D76</f>
        <v>1496.98046</v>
      </c>
      <c r="E71" s="23">
        <f>E72+E73+E74+E75+E76</f>
        <v>1869.2898099999998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6868.8702700000003</v>
      </c>
      <c r="J71" s="1"/>
    </row>
    <row r="72" spans="1:10" ht="21" customHeight="1" x14ac:dyDescent="0.25">
      <c r="A72" s="106" t="s">
        <v>78</v>
      </c>
      <c r="B72" s="105"/>
      <c r="C72" s="75" t="s">
        <v>21</v>
      </c>
      <c r="D72" s="24">
        <f>D78+D84+D90</f>
        <v>1447.5</v>
      </c>
      <c r="E72" s="24">
        <f t="shared" ref="E72:H72" si="6">E78+E84+E90</f>
        <v>1618.7784099999999</v>
      </c>
      <c r="F72" s="24">
        <f t="shared" si="6"/>
        <v>774.2</v>
      </c>
      <c r="G72" s="24">
        <f t="shared" si="6"/>
        <v>832.9</v>
      </c>
      <c r="H72" s="24">
        <f t="shared" si="6"/>
        <v>1289.3</v>
      </c>
      <c r="I72" s="23">
        <f t="shared" si="0"/>
        <v>5962.6784099999995</v>
      </c>
      <c r="J72" s="1"/>
    </row>
    <row r="73" spans="1:10" ht="18.75" x14ac:dyDescent="0.25">
      <c r="A73" s="107"/>
      <c r="B73" s="105"/>
      <c r="C73" s="75" t="s">
        <v>22</v>
      </c>
      <c r="D73" s="24">
        <f t="shared" ref="D73:H76" si="7">D79+D85+D91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3">
        <f t="shared" si="0"/>
        <v>0</v>
      </c>
      <c r="J73" s="1"/>
    </row>
    <row r="74" spans="1:10" ht="18.75" x14ac:dyDescent="0.25">
      <c r="A74" s="107"/>
      <c r="B74" s="105"/>
      <c r="C74" s="75" t="s">
        <v>23</v>
      </c>
      <c r="D74" s="24">
        <f t="shared" si="7"/>
        <v>49.480460000000001</v>
      </c>
      <c r="E74" s="24">
        <f t="shared" si="7"/>
        <v>250.51139999999998</v>
      </c>
      <c r="F74" s="24">
        <f t="shared" si="7"/>
        <v>303.10000000000002</v>
      </c>
      <c r="G74" s="24">
        <f t="shared" si="7"/>
        <v>303.10000000000002</v>
      </c>
      <c r="H74" s="24">
        <f t="shared" si="7"/>
        <v>0</v>
      </c>
      <c r="I74" s="23">
        <f t="shared" si="0"/>
        <v>906.19186000000002</v>
      </c>
      <c r="J74" s="1"/>
    </row>
    <row r="75" spans="1:10" ht="18.75" x14ac:dyDescent="0.25">
      <c r="A75" s="107"/>
      <c r="B75" s="105"/>
      <c r="C75" s="75" t="s">
        <v>24</v>
      </c>
      <c r="D75" s="24">
        <f t="shared" si="7"/>
        <v>0</v>
      </c>
      <c r="E75" s="24">
        <f t="shared" si="7"/>
        <v>0</v>
      </c>
      <c r="F75" s="24">
        <f t="shared" si="7"/>
        <v>0</v>
      </c>
      <c r="G75" s="24">
        <f t="shared" si="7"/>
        <v>0</v>
      </c>
      <c r="H75" s="24">
        <f t="shared" si="7"/>
        <v>0</v>
      </c>
      <c r="I75" s="23">
        <f t="shared" ref="I75:I131" si="8">SUM(D75:H75)</f>
        <v>0</v>
      </c>
      <c r="J75" s="1"/>
    </row>
    <row r="76" spans="1:10" ht="18.75" x14ac:dyDescent="0.25">
      <c r="A76" s="108"/>
      <c r="B76" s="105"/>
      <c r="C76" s="75" t="s">
        <v>25</v>
      </c>
      <c r="D76" s="24">
        <f t="shared" si="7"/>
        <v>0</v>
      </c>
      <c r="E76" s="24">
        <f t="shared" si="7"/>
        <v>0</v>
      </c>
      <c r="F76" s="24">
        <f t="shared" si="7"/>
        <v>0</v>
      </c>
      <c r="G76" s="24">
        <f t="shared" si="7"/>
        <v>0</v>
      </c>
      <c r="H76" s="24">
        <f t="shared" si="7"/>
        <v>0</v>
      </c>
      <c r="I76" s="23">
        <f t="shared" si="8"/>
        <v>0</v>
      </c>
      <c r="J76" s="1"/>
    </row>
    <row r="77" spans="1:10" ht="17.45" customHeight="1" x14ac:dyDescent="0.25">
      <c r="A77" s="76" t="s">
        <v>36</v>
      </c>
      <c r="B77" s="105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8"/>
        <v>5276.6919199999993</v>
      </c>
      <c r="J77" s="1"/>
    </row>
    <row r="78" spans="1:10" ht="18.75" customHeight="1" x14ac:dyDescent="0.25">
      <c r="A78" s="105" t="s">
        <v>37</v>
      </c>
      <c r="B78" s="105"/>
      <c r="C78" s="75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8"/>
        <v>5276.6919199999993</v>
      </c>
      <c r="J78" s="1"/>
    </row>
    <row r="79" spans="1:10" ht="18.75" x14ac:dyDescent="0.25">
      <c r="A79" s="105"/>
      <c r="B79" s="105"/>
      <c r="C79" s="75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8"/>
        <v>0</v>
      </c>
      <c r="J79" s="1"/>
    </row>
    <row r="80" spans="1:10" ht="18.75" x14ac:dyDescent="0.25">
      <c r="A80" s="105"/>
      <c r="B80" s="105"/>
      <c r="C80" s="75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8"/>
        <v>0</v>
      </c>
      <c r="J80" s="1"/>
    </row>
    <row r="81" spans="1:10" ht="18.75" x14ac:dyDescent="0.25">
      <c r="A81" s="105"/>
      <c r="B81" s="105"/>
      <c r="C81" s="75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8"/>
        <v>0</v>
      </c>
      <c r="J81" s="1"/>
    </row>
    <row r="82" spans="1:10" ht="18.75" x14ac:dyDescent="0.25">
      <c r="A82" s="105"/>
      <c r="B82" s="105"/>
      <c r="C82" s="75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8"/>
        <v>0</v>
      </c>
      <c r="J82" s="1"/>
    </row>
    <row r="83" spans="1:10" ht="17.45" customHeight="1" x14ac:dyDescent="0.25">
      <c r="A83" s="76" t="s">
        <v>38</v>
      </c>
      <c r="B83" s="105" t="s">
        <v>79</v>
      </c>
      <c r="C83" s="33" t="s">
        <v>14</v>
      </c>
      <c r="D83" s="23">
        <f>D84+D85+D86+D87+D88</f>
        <v>68.480459999999994</v>
      </c>
      <c r="E83" s="23">
        <f>E84+E85+E86+E87+E88</f>
        <v>68.522590000000008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8"/>
        <v>1183.2030500000001</v>
      </c>
      <c r="J83" s="1"/>
    </row>
    <row r="84" spans="1:10" ht="18.75" customHeight="1" x14ac:dyDescent="0.25">
      <c r="A84" s="105" t="s">
        <v>39</v>
      </c>
      <c r="B84" s="105"/>
      <c r="C84" s="75" t="s">
        <v>21</v>
      </c>
      <c r="D84" s="22">
        <v>19</v>
      </c>
      <c r="E84" s="22">
        <v>18.04419</v>
      </c>
      <c r="F84" s="22">
        <v>20</v>
      </c>
      <c r="G84" s="22">
        <v>20</v>
      </c>
      <c r="H84" s="22">
        <v>400</v>
      </c>
      <c r="I84" s="23">
        <f t="shared" si="8"/>
        <v>477.04419000000001</v>
      </c>
      <c r="J84" s="1"/>
    </row>
    <row r="85" spans="1:10" ht="18.75" x14ac:dyDescent="0.25">
      <c r="A85" s="105"/>
      <c r="B85" s="105"/>
      <c r="C85" s="75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8"/>
        <v>0</v>
      </c>
      <c r="J85" s="1"/>
    </row>
    <row r="86" spans="1:10" ht="18.75" x14ac:dyDescent="0.25">
      <c r="A86" s="105"/>
      <c r="B86" s="105"/>
      <c r="C86" s="75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8"/>
        <v>706.15886</v>
      </c>
      <c r="J86" s="1"/>
    </row>
    <row r="87" spans="1:10" ht="18.75" x14ac:dyDescent="0.25">
      <c r="A87" s="105"/>
      <c r="B87" s="105"/>
      <c r="C87" s="75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8"/>
        <v>0</v>
      </c>
      <c r="J87" s="1"/>
    </row>
    <row r="88" spans="1:10" ht="18.75" x14ac:dyDescent="0.25">
      <c r="A88" s="105"/>
      <c r="B88" s="105"/>
      <c r="C88" s="75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8"/>
        <v>0</v>
      </c>
      <c r="J88" s="1"/>
    </row>
    <row r="89" spans="1:10" ht="17.45" customHeight="1" x14ac:dyDescent="0.25">
      <c r="A89" s="76" t="s">
        <v>40</v>
      </c>
      <c r="B89" s="105" t="s">
        <v>79</v>
      </c>
      <c r="C89" s="33" t="s">
        <v>14</v>
      </c>
      <c r="D89" s="23">
        <f>D90+D91+D92+D93+D94</f>
        <v>0</v>
      </c>
      <c r="E89" s="23">
        <f>E90+E91+E92+E93+E94</f>
        <v>271.9753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8"/>
        <v>408.9753</v>
      </c>
      <c r="J89" s="1"/>
    </row>
    <row r="90" spans="1:10" ht="18.75" customHeight="1" x14ac:dyDescent="0.25">
      <c r="A90" s="102" t="s">
        <v>41</v>
      </c>
      <c r="B90" s="105"/>
      <c r="C90" s="75" t="s">
        <v>21</v>
      </c>
      <c r="D90" s="22">
        <v>0</v>
      </c>
      <c r="E90" s="22">
        <v>71.942300000000003</v>
      </c>
      <c r="F90" s="25">
        <v>20</v>
      </c>
      <c r="G90" s="25">
        <v>20</v>
      </c>
      <c r="H90" s="25">
        <v>97</v>
      </c>
      <c r="I90" s="23">
        <f t="shared" si="8"/>
        <v>208.94229999999999</v>
      </c>
      <c r="J90" s="1"/>
    </row>
    <row r="91" spans="1:10" ht="18.75" x14ac:dyDescent="0.25">
      <c r="A91" s="103"/>
      <c r="B91" s="105"/>
      <c r="C91" s="75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8"/>
        <v>0</v>
      </c>
      <c r="J91" s="1"/>
    </row>
    <row r="92" spans="1:10" ht="18.75" x14ac:dyDescent="0.25">
      <c r="A92" s="103"/>
      <c r="B92" s="105"/>
      <c r="C92" s="75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8"/>
        <v>200.03299999999999</v>
      </c>
      <c r="J92" s="1"/>
    </row>
    <row r="93" spans="1:10" ht="18.75" x14ac:dyDescent="0.25">
      <c r="A93" s="103"/>
      <c r="B93" s="105"/>
      <c r="C93" s="75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8"/>
        <v>0</v>
      </c>
      <c r="J93" s="1"/>
    </row>
    <row r="94" spans="1:10" ht="18.75" x14ac:dyDescent="0.25">
      <c r="A94" s="104"/>
      <c r="B94" s="105"/>
      <c r="C94" s="75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8"/>
        <v>0</v>
      </c>
      <c r="J94" s="1"/>
    </row>
    <row r="95" spans="1:10" ht="18.75" customHeight="1" x14ac:dyDescent="0.25">
      <c r="A95" s="32" t="s">
        <v>42</v>
      </c>
      <c r="B95" s="105" t="s">
        <v>79</v>
      </c>
      <c r="C95" s="33" t="s">
        <v>14</v>
      </c>
      <c r="D95" s="23">
        <f>D96+D97+D98+D99+D100</f>
        <v>600</v>
      </c>
      <c r="E95" s="23">
        <f>E96+E97+E98+E99+E100</f>
        <v>636.66666999999995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8"/>
        <v>1256.6666700000001</v>
      </c>
      <c r="J95" s="1"/>
    </row>
    <row r="96" spans="1:10" ht="18.75" customHeight="1" x14ac:dyDescent="0.25">
      <c r="A96" s="101" t="s">
        <v>80</v>
      </c>
      <c r="B96" s="105"/>
      <c r="C96" s="75" t="s">
        <v>21</v>
      </c>
      <c r="D96" s="24">
        <f t="shared" ref="D96:H100" si="9">D102+D108</f>
        <v>6</v>
      </c>
      <c r="E96" s="24">
        <f t="shared" si="9"/>
        <v>16.266670000000001</v>
      </c>
      <c r="F96" s="24">
        <f t="shared" si="9"/>
        <v>10</v>
      </c>
      <c r="G96" s="24">
        <f t="shared" si="9"/>
        <v>10</v>
      </c>
      <c r="H96" s="24">
        <f t="shared" si="9"/>
        <v>0</v>
      </c>
      <c r="I96" s="23">
        <f t="shared" si="8"/>
        <v>42.266670000000005</v>
      </c>
      <c r="J96" s="1"/>
    </row>
    <row r="97" spans="1:10" ht="18.75" x14ac:dyDescent="0.25">
      <c r="A97" s="101"/>
      <c r="B97" s="105"/>
      <c r="C97" s="75" t="s">
        <v>22</v>
      </c>
      <c r="D97" s="24">
        <f t="shared" si="9"/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3">
        <f t="shared" si="8"/>
        <v>0</v>
      </c>
      <c r="J97" s="1"/>
    </row>
    <row r="98" spans="1:10" ht="18.75" x14ac:dyDescent="0.25">
      <c r="A98" s="101"/>
      <c r="B98" s="105"/>
      <c r="C98" s="75" t="s">
        <v>23</v>
      </c>
      <c r="D98" s="24">
        <f t="shared" si="9"/>
        <v>594</v>
      </c>
      <c r="E98" s="24">
        <f t="shared" si="9"/>
        <v>620.4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3">
        <f t="shared" si="8"/>
        <v>1214.4000000000001</v>
      </c>
      <c r="J98" s="1"/>
    </row>
    <row r="99" spans="1:10" ht="18.75" x14ac:dyDescent="0.25">
      <c r="A99" s="101"/>
      <c r="B99" s="105"/>
      <c r="C99" s="75" t="s">
        <v>24</v>
      </c>
      <c r="D99" s="24">
        <f t="shared" si="9"/>
        <v>0</v>
      </c>
      <c r="E99" s="24">
        <f t="shared" si="9"/>
        <v>0</v>
      </c>
      <c r="F99" s="24">
        <f t="shared" si="9"/>
        <v>0</v>
      </c>
      <c r="G99" s="24">
        <f t="shared" si="9"/>
        <v>0</v>
      </c>
      <c r="H99" s="24">
        <f t="shared" si="9"/>
        <v>0</v>
      </c>
      <c r="I99" s="23">
        <f t="shared" si="8"/>
        <v>0</v>
      </c>
      <c r="J99" s="1"/>
    </row>
    <row r="100" spans="1:10" ht="18.75" x14ac:dyDescent="0.25">
      <c r="A100" s="101"/>
      <c r="B100" s="105"/>
      <c r="C100" s="75" t="s">
        <v>25</v>
      </c>
      <c r="D100" s="24">
        <f t="shared" si="9"/>
        <v>0</v>
      </c>
      <c r="E100" s="24">
        <f t="shared" si="9"/>
        <v>0</v>
      </c>
      <c r="F100" s="24">
        <f t="shared" si="9"/>
        <v>0</v>
      </c>
      <c r="G100" s="24">
        <f t="shared" si="9"/>
        <v>0</v>
      </c>
      <c r="H100" s="24">
        <f t="shared" si="9"/>
        <v>0</v>
      </c>
      <c r="I100" s="23">
        <f t="shared" si="8"/>
        <v>0</v>
      </c>
      <c r="J100" s="1"/>
    </row>
    <row r="101" spans="1:10" ht="17.45" customHeight="1" x14ac:dyDescent="0.25">
      <c r="A101" s="76" t="s">
        <v>43</v>
      </c>
      <c r="B101" s="105" t="s">
        <v>79</v>
      </c>
      <c r="C101" s="33" t="s">
        <v>14</v>
      </c>
      <c r="D101" s="23">
        <f>D102+D103+D104+D105+D106</f>
        <v>0</v>
      </c>
      <c r="E101" s="23">
        <f>E102+E103+E104+E105+E106</f>
        <v>10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8"/>
        <v>20</v>
      </c>
      <c r="J101" s="1"/>
    </row>
    <row r="102" spans="1:10" ht="18.75" customHeight="1" x14ac:dyDescent="0.25">
      <c r="A102" s="102" t="s">
        <v>44</v>
      </c>
      <c r="B102" s="105"/>
      <c r="C102" s="75" t="s">
        <v>21</v>
      </c>
      <c r="D102" s="22">
        <v>0</v>
      </c>
      <c r="E102" s="22">
        <v>10</v>
      </c>
      <c r="F102" s="27">
        <v>5</v>
      </c>
      <c r="G102" s="27">
        <v>5</v>
      </c>
      <c r="H102" s="27">
        <v>0</v>
      </c>
      <c r="I102" s="23">
        <f t="shared" si="8"/>
        <v>20</v>
      </c>
      <c r="J102" s="1"/>
    </row>
    <row r="103" spans="1:10" ht="18.75" x14ac:dyDescent="0.25">
      <c r="A103" s="103"/>
      <c r="B103" s="105"/>
      <c r="C103" s="75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8"/>
        <v>0</v>
      </c>
      <c r="J103" s="1"/>
    </row>
    <row r="104" spans="1:10" ht="18.75" x14ac:dyDescent="0.25">
      <c r="A104" s="103"/>
      <c r="B104" s="105"/>
      <c r="C104" s="75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8"/>
        <v>0</v>
      </c>
      <c r="J104" s="1"/>
    </row>
    <row r="105" spans="1:10" ht="18.75" x14ac:dyDescent="0.25">
      <c r="A105" s="103"/>
      <c r="B105" s="105"/>
      <c r="C105" s="75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8"/>
        <v>0</v>
      </c>
      <c r="J105" s="1"/>
    </row>
    <row r="106" spans="1:10" ht="18.75" x14ac:dyDescent="0.25">
      <c r="A106" s="104"/>
      <c r="B106" s="105"/>
      <c r="C106" s="75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8"/>
        <v>0</v>
      </c>
      <c r="J106" s="1"/>
    </row>
    <row r="107" spans="1:10" ht="17.45" customHeight="1" x14ac:dyDescent="0.25">
      <c r="A107" s="76" t="s">
        <v>45</v>
      </c>
      <c r="B107" s="105" t="s">
        <v>79</v>
      </c>
      <c r="C107" s="33" t="s">
        <v>14</v>
      </c>
      <c r="D107" s="23">
        <f>D108+D109+D110+D111+D112</f>
        <v>600</v>
      </c>
      <c r="E107" s="23">
        <f>E108+E109+E110+E111+E112</f>
        <v>626.66666999999995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8"/>
        <v>1236.6666700000001</v>
      </c>
      <c r="J107" s="1"/>
    </row>
    <row r="108" spans="1:10" ht="18.75" customHeight="1" x14ac:dyDescent="0.25">
      <c r="A108" s="105" t="s">
        <v>46</v>
      </c>
      <c r="B108" s="105"/>
      <c r="C108" s="75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8"/>
        <v>22.266670000000001</v>
      </c>
      <c r="J108" s="1"/>
    </row>
    <row r="109" spans="1:10" ht="18.75" x14ac:dyDescent="0.25">
      <c r="A109" s="105"/>
      <c r="B109" s="105"/>
      <c r="C109" s="75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8"/>
        <v>0</v>
      </c>
      <c r="J109" s="1"/>
    </row>
    <row r="110" spans="1:10" ht="18.75" x14ac:dyDescent="0.25">
      <c r="A110" s="105"/>
      <c r="B110" s="105"/>
      <c r="C110" s="75" t="s">
        <v>23</v>
      </c>
      <c r="D110" s="22">
        <v>594</v>
      </c>
      <c r="E110" s="22">
        <v>620.4</v>
      </c>
      <c r="F110" s="27">
        <v>0</v>
      </c>
      <c r="G110" s="27">
        <v>0</v>
      </c>
      <c r="H110" s="27">
        <v>0</v>
      </c>
      <c r="I110" s="23">
        <f t="shared" si="8"/>
        <v>1214.4000000000001</v>
      </c>
      <c r="J110" s="1"/>
    </row>
    <row r="111" spans="1:10" ht="18.75" x14ac:dyDescent="0.25">
      <c r="A111" s="105"/>
      <c r="B111" s="105"/>
      <c r="C111" s="75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8"/>
        <v>0</v>
      </c>
      <c r="J111" s="1"/>
    </row>
    <row r="112" spans="1:10" ht="18.75" x14ac:dyDescent="0.25">
      <c r="A112" s="105"/>
      <c r="B112" s="105"/>
      <c r="C112" s="75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8"/>
        <v>0</v>
      </c>
      <c r="J112" s="1"/>
    </row>
    <row r="113" spans="1:10" ht="17.45" customHeight="1" x14ac:dyDescent="0.25">
      <c r="A113" s="76" t="s">
        <v>47</v>
      </c>
      <c r="B113" s="105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8"/>
        <v>240.5</v>
      </c>
      <c r="J113" s="1"/>
    </row>
    <row r="114" spans="1:10" ht="18.75" customHeight="1" x14ac:dyDescent="0.25">
      <c r="A114" s="101" t="s">
        <v>81</v>
      </c>
      <c r="B114" s="105"/>
      <c r="C114" s="75" t="s">
        <v>21</v>
      </c>
      <c r="D114" s="28">
        <f t="shared" ref="D114:H118" si="10">D120+D126</f>
        <v>50.5</v>
      </c>
      <c r="E114" s="28">
        <f t="shared" si="10"/>
        <v>30.5</v>
      </c>
      <c r="F114" s="28">
        <f t="shared" si="10"/>
        <v>30.5</v>
      </c>
      <c r="G114" s="28">
        <f t="shared" si="10"/>
        <v>30.5</v>
      </c>
      <c r="H114" s="28">
        <f t="shared" si="10"/>
        <v>98.5</v>
      </c>
      <c r="I114" s="23">
        <f t="shared" si="8"/>
        <v>240.5</v>
      </c>
      <c r="J114" s="1"/>
    </row>
    <row r="115" spans="1:10" ht="18.75" x14ac:dyDescent="0.25">
      <c r="A115" s="101"/>
      <c r="B115" s="105"/>
      <c r="C115" s="75" t="s">
        <v>22</v>
      </c>
      <c r="D115" s="28">
        <f t="shared" si="10"/>
        <v>0</v>
      </c>
      <c r="E115" s="28">
        <f t="shared" si="10"/>
        <v>0</v>
      </c>
      <c r="F115" s="28">
        <f t="shared" si="10"/>
        <v>0</v>
      </c>
      <c r="G115" s="28">
        <f t="shared" si="10"/>
        <v>0</v>
      </c>
      <c r="H115" s="28">
        <f t="shared" si="10"/>
        <v>0</v>
      </c>
      <c r="I115" s="23">
        <f t="shared" si="8"/>
        <v>0</v>
      </c>
      <c r="J115" s="1"/>
    </row>
    <row r="116" spans="1:10" ht="18.75" x14ac:dyDescent="0.25">
      <c r="A116" s="101"/>
      <c r="B116" s="105"/>
      <c r="C116" s="75" t="s">
        <v>23</v>
      </c>
      <c r="D116" s="28">
        <f t="shared" si="10"/>
        <v>0</v>
      </c>
      <c r="E116" s="28">
        <f t="shared" si="10"/>
        <v>0</v>
      </c>
      <c r="F116" s="28">
        <f t="shared" si="10"/>
        <v>0</v>
      </c>
      <c r="G116" s="28">
        <f t="shared" si="10"/>
        <v>0</v>
      </c>
      <c r="H116" s="28">
        <f t="shared" si="10"/>
        <v>0</v>
      </c>
      <c r="I116" s="23">
        <f t="shared" si="8"/>
        <v>0</v>
      </c>
      <c r="J116" s="1"/>
    </row>
    <row r="117" spans="1:10" ht="18.75" x14ac:dyDescent="0.25">
      <c r="A117" s="101"/>
      <c r="B117" s="105"/>
      <c r="C117" s="75" t="s">
        <v>24</v>
      </c>
      <c r="D117" s="28">
        <f t="shared" si="10"/>
        <v>0</v>
      </c>
      <c r="E117" s="28">
        <f t="shared" si="10"/>
        <v>0</v>
      </c>
      <c r="F117" s="28">
        <f t="shared" si="10"/>
        <v>0</v>
      </c>
      <c r="G117" s="28">
        <f t="shared" si="10"/>
        <v>0</v>
      </c>
      <c r="H117" s="28">
        <f t="shared" si="10"/>
        <v>0</v>
      </c>
      <c r="I117" s="23">
        <f t="shared" si="8"/>
        <v>0</v>
      </c>
      <c r="J117" s="1"/>
    </row>
    <row r="118" spans="1:10" ht="18.75" x14ac:dyDescent="0.25">
      <c r="A118" s="101"/>
      <c r="B118" s="105"/>
      <c r="C118" s="75" t="s">
        <v>25</v>
      </c>
      <c r="D118" s="28">
        <f t="shared" si="10"/>
        <v>0</v>
      </c>
      <c r="E118" s="28">
        <f t="shared" si="10"/>
        <v>0</v>
      </c>
      <c r="F118" s="28">
        <f t="shared" si="10"/>
        <v>0</v>
      </c>
      <c r="G118" s="28">
        <f t="shared" si="10"/>
        <v>0</v>
      </c>
      <c r="H118" s="28">
        <f t="shared" si="10"/>
        <v>0</v>
      </c>
      <c r="I118" s="23">
        <f t="shared" si="8"/>
        <v>0</v>
      </c>
      <c r="J118" s="1"/>
    </row>
    <row r="119" spans="1:10" ht="18.75" customHeight="1" x14ac:dyDescent="0.25">
      <c r="A119" s="76" t="s">
        <v>48</v>
      </c>
      <c r="B119" s="105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8"/>
        <v>238</v>
      </c>
      <c r="J119" s="1"/>
    </row>
    <row r="120" spans="1:10" ht="18.75" customHeight="1" x14ac:dyDescent="0.25">
      <c r="A120" s="105" t="s">
        <v>83</v>
      </c>
      <c r="B120" s="105"/>
      <c r="C120" s="75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8"/>
        <v>238</v>
      </c>
      <c r="J120" s="1"/>
    </row>
    <row r="121" spans="1:10" ht="18.75" x14ac:dyDescent="0.25">
      <c r="A121" s="105"/>
      <c r="B121" s="105"/>
      <c r="C121" s="75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8"/>
        <v>0</v>
      </c>
      <c r="J121" s="1"/>
    </row>
    <row r="122" spans="1:10" ht="18.75" x14ac:dyDescent="0.25">
      <c r="A122" s="105"/>
      <c r="B122" s="105"/>
      <c r="C122" s="75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8"/>
        <v>0</v>
      </c>
      <c r="J122" s="1"/>
    </row>
    <row r="123" spans="1:10" ht="18.75" x14ac:dyDescent="0.25">
      <c r="A123" s="105"/>
      <c r="B123" s="105"/>
      <c r="C123" s="75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8"/>
        <v>0</v>
      </c>
      <c r="J123" s="1"/>
    </row>
    <row r="124" spans="1:10" ht="18.75" x14ac:dyDescent="0.25">
      <c r="A124" s="105"/>
      <c r="B124" s="105"/>
      <c r="C124" s="75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8"/>
        <v>0</v>
      </c>
      <c r="J124" s="1"/>
    </row>
    <row r="125" spans="1:10" ht="17.45" customHeight="1" x14ac:dyDescent="0.25">
      <c r="A125" s="76" t="s">
        <v>49</v>
      </c>
      <c r="B125" s="105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8"/>
        <v>2.5</v>
      </c>
      <c r="J125" s="1"/>
    </row>
    <row r="126" spans="1:10" ht="18.75" customHeight="1" x14ac:dyDescent="0.25">
      <c r="A126" s="105" t="s">
        <v>50</v>
      </c>
      <c r="B126" s="105"/>
      <c r="C126" s="75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8"/>
        <v>2.5</v>
      </c>
      <c r="J126" s="1"/>
    </row>
    <row r="127" spans="1:10" ht="18.75" x14ac:dyDescent="0.25">
      <c r="A127" s="105"/>
      <c r="B127" s="105"/>
      <c r="C127" s="75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8"/>
        <v>0</v>
      </c>
      <c r="J127" s="1"/>
    </row>
    <row r="128" spans="1:10" ht="18.75" x14ac:dyDescent="0.25">
      <c r="A128" s="105"/>
      <c r="B128" s="105"/>
      <c r="C128" s="75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8"/>
        <v>0</v>
      </c>
      <c r="J128" s="1"/>
    </row>
    <row r="129" spans="1:10" ht="18.75" x14ac:dyDescent="0.25">
      <c r="A129" s="105"/>
      <c r="B129" s="105"/>
      <c r="C129" s="75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8"/>
        <v>0</v>
      </c>
      <c r="J129" s="1"/>
    </row>
    <row r="130" spans="1:10" ht="18.75" x14ac:dyDescent="0.25">
      <c r="A130" s="105"/>
      <c r="B130" s="105"/>
      <c r="C130" s="75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8"/>
        <v>0</v>
      </c>
      <c r="J130" s="1"/>
    </row>
    <row r="131" spans="1:10" ht="17.45" customHeight="1" x14ac:dyDescent="0.25">
      <c r="A131" s="76" t="s">
        <v>51</v>
      </c>
      <c r="B131" s="98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2294.9560700000002</v>
      </c>
      <c r="F131" s="23">
        <f>F132+F133+F134+F135+F136</f>
        <v>1937.5</v>
      </c>
      <c r="G131" s="23">
        <f>G132+G133+G134+G135+G136</f>
        <v>2195.1</v>
      </c>
      <c r="H131" s="23">
        <f>H132+H133+H134+H135+H136</f>
        <v>2147.6</v>
      </c>
      <c r="I131" s="23">
        <f t="shared" si="8"/>
        <v>10609.66835</v>
      </c>
      <c r="J131" s="1"/>
    </row>
    <row r="132" spans="1:10" ht="18.75" customHeight="1" x14ac:dyDescent="0.25">
      <c r="A132" s="101" t="s">
        <v>82</v>
      </c>
      <c r="B132" s="98"/>
      <c r="C132" s="75" t="s">
        <v>21</v>
      </c>
      <c r="D132" s="24">
        <f>D138+D144</f>
        <v>1883.9927399999999</v>
      </c>
      <c r="E132" s="24">
        <f>E138+E144+E156</f>
        <v>2114.0958300000002</v>
      </c>
      <c r="F132" s="24">
        <f>F138+F144+F150+F156</f>
        <v>947.5</v>
      </c>
      <c r="G132" s="24">
        <f>G138+G144+G150+G156</f>
        <v>548.4</v>
      </c>
      <c r="H132" s="24">
        <f t="shared" ref="H132" si="11">H138+H144</f>
        <v>2147.6</v>
      </c>
      <c r="I132" s="23">
        <f>SUM(D132:H132)</f>
        <v>7641.5885699999999</v>
      </c>
      <c r="J132" s="1"/>
    </row>
    <row r="133" spans="1:10" ht="18.75" x14ac:dyDescent="0.25">
      <c r="A133" s="101"/>
      <c r="B133" s="98"/>
      <c r="C133" s="75" t="s">
        <v>22</v>
      </c>
      <c r="D133" s="24">
        <f t="shared" ref="D133:H135" si="12">D139+D145</f>
        <v>0</v>
      </c>
      <c r="E133" s="24">
        <f>E139+E145+E157</f>
        <v>131.36024</v>
      </c>
      <c r="F133" s="24">
        <f>F139+F145+F151+F157</f>
        <v>0</v>
      </c>
      <c r="G133" s="24">
        <f>G140+G145+G151+G157</f>
        <v>0</v>
      </c>
      <c r="H133" s="24">
        <f t="shared" si="12"/>
        <v>0</v>
      </c>
      <c r="I133" s="23">
        <f t="shared" ref="I133:I171" si="13">SUM(D133:H133)</f>
        <v>131.36024</v>
      </c>
      <c r="J133" s="1"/>
    </row>
    <row r="134" spans="1:10" ht="18.75" x14ac:dyDescent="0.25">
      <c r="A134" s="101"/>
      <c r="B134" s="98"/>
      <c r="C134" s="75" t="s">
        <v>23</v>
      </c>
      <c r="D134" s="24">
        <f t="shared" si="12"/>
        <v>150.51954000000001</v>
      </c>
      <c r="E134" s="24">
        <f>E140+E146+E158</f>
        <v>49.5</v>
      </c>
      <c r="F134" s="24">
        <f>F140+F146+F152+F158</f>
        <v>990</v>
      </c>
      <c r="G134" s="24">
        <f>G140+G146+G152+G158</f>
        <v>1646.7</v>
      </c>
      <c r="H134" s="24">
        <f t="shared" si="12"/>
        <v>0</v>
      </c>
      <c r="I134" s="23">
        <f t="shared" si="13"/>
        <v>2836.7195400000001</v>
      </c>
      <c r="J134" s="1"/>
    </row>
    <row r="135" spans="1:10" ht="18.75" x14ac:dyDescent="0.25">
      <c r="A135" s="101"/>
      <c r="B135" s="98"/>
      <c r="C135" s="75" t="s">
        <v>24</v>
      </c>
      <c r="D135" s="24">
        <f t="shared" si="12"/>
        <v>0</v>
      </c>
      <c r="E135" s="24">
        <f>E141+E147+E159</f>
        <v>0</v>
      </c>
      <c r="F135" s="24">
        <f>F141+F147+F153+F159</f>
        <v>0</v>
      </c>
      <c r="G135" s="24">
        <f>G141+G147+G153+G159</f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01"/>
      <c r="B136" s="98"/>
      <c r="C136" s="75" t="s">
        <v>25</v>
      </c>
      <c r="D136" s="24">
        <f>D142+D148</f>
        <v>0</v>
      </c>
      <c r="E136" s="24">
        <f>E142+E148+E160</f>
        <v>0</v>
      </c>
      <c r="F136" s="24">
        <f>F142+F148+F154+F160</f>
        <v>0</v>
      </c>
      <c r="G136" s="24">
        <f>G142+G148+G154+G160</f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76" t="s">
        <v>52</v>
      </c>
      <c r="B137" s="98" t="s">
        <v>74</v>
      </c>
      <c r="C137" s="33" t="s">
        <v>14</v>
      </c>
      <c r="D137" s="23">
        <f>D138+D139+D140+D141+D142</f>
        <v>1882.39274</v>
      </c>
      <c r="E137" s="23">
        <f>E138+E139+E140+E141+E142</f>
        <v>2234.9560700000002</v>
      </c>
      <c r="F137" s="23">
        <f>F138+F139+F140+F141+F142</f>
        <v>932.5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3"/>
        <v>7714.1488100000006</v>
      </c>
      <c r="J137" s="1"/>
    </row>
    <row r="138" spans="1:10" ht="18.75" customHeight="1" x14ac:dyDescent="0.25">
      <c r="A138" s="105" t="s">
        <v>61</v>
      </c>
      <c r="B138" s="98"/>
      <c r="C138" s="75" t="s">
        <v>21</v>
      </c>
      <c r="D138" s="22">
        <v>1882.39274</v>
      </c>
      <c r="E138" s="22">
        <v>2103.5958300000002</v>
      </c>
      <c r="F138" s="25">
        <v>932.5</v>
      </c>
      <c r="G138" s="25">
        <f>543.4-16.7</f>
        <v>526.69999999999993</v>
      </c>
      <c r="H138" s="25">
        <v>2137.6</v>
      </c>
      <c r="I138" s="23">
        <f t="shared" si="13"/>
        <v>7582.7885700000006</v>
      </c>
      <c r="J138" s="1"/>
    </row>
    <row r="139" spans="1:10" ht="18.75" x14ac:dyDescent="0.25">
      <c r="A139" s="105"/>
      <c r="B139" s="98"/>
      <c r="C139" s="75" t="s">
        <v>22</v>
      </c>
      <c r="D139" s="22">
        <v>0</v>
      </c>
      <c r="E139" s="22">
        <v>131.36024</v>
      </c>
      <c r="F139" s="22">
        <v>0</v>
      </c>
      <c r="G139" s="22">
        <v>0</v>
      </c>
      <c r="H139" s="22">
        <v>0</v>
      </c>
      <c r="I139" s="23">
        <f t="shared" si="13"/>
        <v>131.36024</v>
      </c>
      <c r="J139" s="1"/>
    </row>
    <row r="140" spans="1:10" ht="18.75" x14ac:dyDescent="0.25">
      <c r="A140" s="105"/>
      <c r="B140" s="98"/>
      <c r="C140" s="75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105"/>
      <c r="B141" s="98"/>
      <c r="C141" s="75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105"/>
      <c r="B142" s="98"/>
      <c r="C142" s="75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76" t="s">
        <v>53</v>
      </c>
      <c r="B143" s="98" t="s">
        <v>74</v>
      </c>
      <c r="C143" s="33" t="s">
        <v>14</v>
      </c>
      <c r="D143" s="23">
        <f>D144+D145+D146+D147+D148</f>
        <v>152.11954</v>
      </c>
      <c r="E143" s="23">
        <f>E144+E145+E146+E147+E148</f>
        <v>60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232.11954</v>
      </c>
      <c r="J143" s="1"/>
    </row>
    <row r="144" spans="1:10" ht="18.75" customHeight="1" x14ac:dyDescent="0.25">
      <c r="A144" s="105" t="s">
        <v>54</v>
      </c>
      <c r="B144" s="98"/>
      <c r="C144" s="75" t="s">
        <v>21</v>
      </c>
      <c r="D144" s="22">
        <v>1.6</v>
      </c>
      <c r="E144" s="22">
        <v>10.5</v>
      </c>
      <c r="F144" s="22">
        <v>5</v>
      </c>
      <c r="G144" s="22">
        <v>5</v>
      </c>
      <c r="H144" s="22">
        <v>10</v>
      </c>
      <c r="I144" s="23">
        <f t="shared" si="13"/>
        <v>32.1</v>
      </c>
      <c r="J144" s="1"/>
    </row>
    <row r="145" spans="1:10" ht="18.75" x14ac:dyDescent="0.25">
      <c r="A145" s="105"/>
      <c r="B145" s="98"/>
      <c r="C145" s="75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105"/>
      <c r="B146" s="98"/>
      <c r="C146" s="75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3"/>
        <v>200.01954000000001</v>
      </c>
      <c r="J146" s="1"/>
    </row>
    <row r="147" spans="1:10" ht="18.75" x14ac:dyDescent="0.25">
      <c r="A147" s="105"/>
      <c r="B147" s="98"/>
      <c r="C147" s="75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105"/>
      <c r="B148" s="98"/>
      <c r="C148" s="75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8.75" x14ac:dyDescent="0.25">
      <c r="A149" s="76" t="s">
        <v>105</v>
      </c>
      <c r="B149" s="98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1663.4</v>
      </c>
      <c r="H149" s="23">
        <f>H150+H151+H152+H153+H154</f>
        <v>0</v>
      </c>
      <c r="I149" s="23">
        <f t="shared" ref="I149:I154" si="14">SUM(D149:H149)</f>
        <v>1663.4</v>
      </c>
      <c r="J149" s="1"/>
    </row>
    <row r="150" spans="1:10" ht="18.75" x14ac:dyDescent="0.25">
      <c r="A150" s="105" t="s">
        <v>106</v>
      </c>
      <c r="B150" s="98"/>
      <c r="C150" s="75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4"/>
        <v>16.7</v>
      </c>
      <c r="J150" s="1"/>
    </row>
    <row r="151" spans="1:10" ht="18.75" x14ac:dyDescent="0.25">
      <c r="A151" s="105"/>
      <c r="B151" s="98"/>
      <c r="C151" s="75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4"/>
        <v>0</v>
      </c>
      <c r="J151" s="1"/>
    </row>
    <row r="152" spans="1:10" ht="18.75" x14ac:dyDescent="0.25">
      <c r="A152" s="105"/>
      <c r="B152" s="98"/>
      <c r="C152" s="75" t="s">
        <v>23</v>
      </c>
      <c r="D152" s="22">
        <v>0</v>
      </c>
      <c r="E152" s="22">
        <v>0</v>
      </c>
      <c r="F152" s="22">
        <v>0</v>
      </c>
      <c r="G152" s="22">
        <v>1646.7</v>
      </c>
      <c r="H152" s="22">
        <v>0</v>
      </c>
      <c r="I152" s="23">
        <f t="shared" si="14"/>
        <v>1646.7</v>
      </c>
      <c r="J152" s="1"/>
    </row>
    <row r="153" spans="1:10" ht="18.75" x14ac:dyDescent="0.25">
      <c r="A153" s="105"/>
      <c r="B153" s="98"/>
      <c r="C153" s="75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4"/>
        <v>0</v>
      </c>
      <c r="J153" s="1"/>
    </row>
    <row r="154" spans="1:10" ht="18.75" x14ac:dyDescent="0.25">
      <c r="A154" s="105"/>
      <c r="B154" s="98"/>
      <c r="C154" s="75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4"/>
        <v>0</v>
      </c>
      <c r="J154" s="1"/>
    </row>
    <row r="155" spans="1:10" ht="18.75" x14ac:dyDescent="0.25">
      <c r="A155" s="76" t="s">
        <v>108</v>
      </c>
      <c r="B155" s="98" t="s">
        <v>74</v>
      </c>
      <c r="C155" s="33" t="s">
        <v>14</v>
      </c>
      <c r="D155" s="23">
        <f>D156+D157+D158+D159+D160</f>
        <v>0</v>
      </c>
      <c r="E155" s="23">
        <f>E156+E157+E158+E159+E160</f>
        <v>0</v>
      </c>
      <c r="F155" s="23">
        <f>F156+F157+F158+F159+F160</f>
        <v>1000</v>
      </c>
      <c r="G155" s="23">
        <v>0</v>
      </c>
      <c r="H155" s="23">
        <f>H156+H157+H158+H159+H160</f>
        <v>0</v>
      </c>
      <c r="I155" s="23">
        <f t="shared" ref="I155:I160" si="15">SUM(D155:H155)</f>
        <v>1000</v>
      </c>
      <c r="J155" s="1"/>
    </row>
    <row r="156" spans="1:10" ht="18.75" x14ac:dyDescent="0.25">
      <c r="A156" s="105" t="s">
        <v>109</v>
      </c>
      <c r="B156" s="98"/>
      <c r="C156" s="75" t="s">
        <v>21</v>
      </c>
      <c r="D156" s="22">
        <v>0</v>
      </c>
      <c r="E156" s="22">
        <v>0</v>
      </c>
      <c r="F156" s="22">
        <v>10</v>
      </c>
      <c r="G156" s="22">
        <v>0</v>
      </c>
      <c r="H156" s="22">
        <v>0</v>
      </c>
      <c r="I156" s="23">
        <f t="shared" si="15"/>
        <v>10</v>
      </c>
      <c r="J156" s="1"/>
    </row>
    <row r="157" spans="1:10" ht="18.75" x14ac:dyDescent="0.25">
      <c r="A157" s="105"/>
      <c r="B157" s="98"/>
      <c r="C157" s="75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5"/>
        <v>0</v>
      </c>
      <c r="J157" s="1"/>
    </row>
    <row r="158" spans="1:10" ht="18.75" x14ac:dyDescent="0.25">
      <c r="A158" s="105"/>
      <c r="B158" s="98"/>
      <c r="C158" s="75" t="s">
        <v>23</v>
      </c>
      <c r="D158" s="22">
        <v>0</v>
      </c>
      <c r="E158" s="22">
        <v>0</v>
      </c>
      <c r="F158" s="22">
        <v>990</v>
      </c>
      <c r="G158" s="22">
        <v>0</v>
      </c>
      <c r="H158" s="22">
        <v>0</v>
      </c>
      <c r="I158" s="23">
        <f t="shared" si="15"/>
        <v>990</v>
      </c>
      <c r="J158" s="1"/>
    </row>
    <row r="159" spans="1:10" ht="18.75" x14ac:dyDescent="0.25">
      <c r="A159" s="105"/>
      <c r="B159" s="98"/>
      <c r="C159" s="75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5"/>
        <v>0</v>
      </c>
      <c r="J159" s="1"/>
    </row>
    <row r="160" spans="1:10" ht="18.75" x14ac:dyDescent="0.25">
      <c r="A160" s="105"/>
      <c r="B160" s="98"/>
      <c r="C160" s="75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5"/>
        <v>0</v>
      </c>
      <c r="J160" s="1"/>
    </row>
    <row r="161" spans="1:10" ht="17.45" customHeight="1" x14ac:dyDescent="0.25">
      <c r="A161" s="76" t="s">
        <v>92</v>
      </c>
      <c r="B161" s="98" t="s">
        <v>99</v>
      </c>
      <c r="C161" s="33" t="s">
        <v>14</v>
      </c>
      <c r="D161" s="23">
        <f t="shared" ref="D161:H166" si="16">D167</f>
        <v>0</v>
      </c>
      <c r="E161" s="23">
        <f t="shared" si="16"/>
        <v>0</v>
      </c>
      <c r="F161" s="23">
        <f t="shared" si="16"/>
        <v>1</v>
      </c>
      <c r="G161" s="23">
        <f t="shared" si="16"/>
        <v>1</v>
      </c>
      <c r="H161" s="23">
        <f t="shared" si="16"/>
        <v>0</v>
      </c>
      <c r="I161" s="23">
        <f t="shared" si="13"/>
        <v>2</v>
      </c>
      <c r="J161" s="1"/>
    </row>
    <row r="162" spans="1:10" ht="18.75" customHeight="1" x14ac:dyDescent="0.25">
      <c r="A162" s="101" t="s">
        <v>93</v>
      </c>
      <c r="B162" s="98"/>
      <c r="C162" s="75" t="s">
        <v>21</v>
      </c>
      <c r="D162" s="24">
        <f t="shared" si="16"/>
        <v>0</v>
      </c>
      <c r="E162" s="24">
        <f t="shared" si="16"/>
        <v>0</v>
      </c>
      <c r="F162" s="24">
        <f t="shared" si="16"/>
        <v>1</v>
      </c>
      <c r="G162" s="24">
        <f t="shared" si="16"/>
        <v>1</v>
      </c>
      <c r="H162" s="24">
        <f t="shared" si="16"/>
        <v>0</v>
      </c>
      <c r="I162" s="23">
        <f t="shared" si="13"/>
        <v>2</v>
      </c>
      <c r="J162" s="1"/>
    </row>
    <row r="163" spans="1:10" ht="18.75" x14ac:dyDescent="0.25">
      <c r="A163" s="101"/>
      <c r="B163" s="98"/>
      <c r="C163" s="75" t="s">
        <v>22</v>
      </c>
      <c r="D163" s="24">
        <f t="shared" si="16"/>
        <v>0</v>
      </c>
      <c r="E163" s="24">
        <f t="shared" si="16"/>
        <v>0</v>
      </c>
      <c r="F163" s="24">
        <f t="shared" si="16"/>
        <v>0</v>
      </c>
      <c r="G163" s="24">
        <f t="shared" si="16"/>
        <v>0</v>
      </c>
      <c r="H163" s="24">
        <f t="shared" si="16"/>
        <v>0</v>
      </c>
      <c r="I163" s="23">
        <f t="shared" si="13"/>
        <v>0</v>
      </c>
      <c r="J163" s="1"/>
    </row>
    <row r="164" spans="1:10" ht="18.75" x14ac:dyDescent="0.25">
      <c r="A164" s="101"/>
      <c r="B164" s="98"/>
      <c r="C164" s="75" t="s">
        <v>23</v>
      </c>
      <c r="D164" s="24">
        <f t="shared" si="16"/>
        <v>0</v>
      </c>
      <c r="E164" s="24">
        <f t="shared" si="16"/>
        <v>0</v>
      </c>
      <c r="F164" s="24">
        <f t="shared" si="16"/>
        <v>0</v>
      </c>
      <c r="G164" s="24">
        <f t="shared" si="16"/>
        <v>0</v>
      </c>
      <c r="H164" s="24">
        <f>H169</f>
        <v>0</v>
      </c>
      <c r="I164" s="23">
        <f t="shared" si="13"/>
        <v>0</v>
      </c>
      <c r="J164" s="1"/>
    </row>
    <row r="165" spans="1:10" ht="18.75" x14ac:dyDescent="0.25">
      <c r="A165" s="101"/>
      <c r="B165" s="98"/>
      <c r="C165" s="75" t="s">
        <v>24</v>
      </c>
      <c r="D165" s="24">
        <f t="shared" si="16"/>
        <v>0</v>
      </c>
      <c r="E165" s="24">
        <f t="shared" si="16"/>
        <v>0</v>
      </c>
      <c r="F165" s="24">
        <f t="shared" si="16"/>
        <v>0</v>
      </c>
      <c r="G165" s="24">
        <f t="shared" si="16"/>
        <v>0</v>
      </c>
      <c r="H165" s="24">
        <f>H171</f>
        <v>0</v>
      </c>
      <c r="I165" s="23">
        <f t="shared" si="13"/>
        <v>0</v>
      </c>
      <c r="J165" s="1"/>
    </row>
    <row r="166" spans="1:10" ht="18.75" x14ac:dyDescent="0.25">
      <c r="A166" s="101"/>
      <c r="B166" s="98"/>
      <c r="C166" s="75" t="s">
        <v>25</v>
      </c>
      <c r="D166" s="24">
        <f t="shared" si="16"/>
        <v>0</v>
      </c>
      <c r="E166" s="24">
        <f t="shared" si="16"/>
        <v>0</v>
      </c>
      <c r="F166" s="24">
        <f t="shared" si="16"/>
        <v>0</v>
      </c>
      <c r="G166" s="24">
        <f t="shared" si="16"/>
        <v>0</v>
      </c>
      <c r="H166" s="24">
        <f>H172</f>
        <v>0</v>
      </c>
      <c r="I166" s="23">
        <f t="shared" si="13"/>
        <v>0</v>
      </c>
      <c r="J166" s="1"/>
    </row>
    <row r="167" spans="1:10" ht="21" customHeight="1" x14ac:dyDescent="0.25">
      <c r="A167" s="37" t="s">
        <v>94</v>
      </c>
      <c r="B167" s="102" t="s">
        <v>100</v>
      </c>
      <c r="C167" s="33" t="s">
        <v>14</v>
      </c>
      <c r="D167" s="23">
        <f>D168+D169+D170+D171+D172</f>
        <v>0</v>
      </c>
      <c r="E167" s="23">
        <f>E168+E169+E170+E171+E172</f>
        <v>0</v>
      </c>
      <c r="F167" s="23">
        <f>F168+F169+F170+F171+F172</f>
        <v>1</v>
      </c>
      <c r="G167" s="23">
        <f>G168+G169+G170+G171+G172</f>
        <v>1</v>
      </c>
      <c r="H167" s="23">
        <f>H168+H169+H170+H171+H172</f>
        <v>0</v>
      </c>
      <c r="I167" s="23">
        <f t="shared" si="13"/>
        <v>2</v>
      </c>
      <c r="J167" s="1"/>
    </row>
    <row r="168" spans="1:10" ht="18.75" customHeight="1" x14ac:dyDescent="0.25">
      <c r="A168" s="102" t="s">
        <v>95</v>
      </c>
      <c r="B168" s="103"/>
      <c r="C168" s="36" t="s">
        <v>21</v>
      </c>
      <c r="D168" s="22">
        <v>0</v>
      </c>
      <c r="E168" s="22">
        <v>0</v>
      </c>
      <c r="F168" s="22">
        <v>1</v>
      </c>
      <c r="G168" s="22">
        <v>1</v>
      </c>
      <c r="H168" s="22">
        <v>0</v>
      </c>
      <c r="I168" s="23">
        <f t="shared" si="13"/>
        <v>2</v>
      </c>
      <c r="J168" s="1"/>
    </row>
    <row r="169" spans="1:10" ht="18.75" x14ac:dyDescent="0.25">
      <c r="A169" s="103"/>
      <c r="B169" s="103"/>
      <c r="C169" s="36" t="s">
        <v>22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3">
        <f t="shared" si="13"/>
        <v>0</v>
      </c>
      <c r="J169" s="1"/>
    </row>
    <row r="170" spans="1:10" ht="18.75" x14ac:dyDescent="0.25">
      <c r="A170" s="103"/>
      <c r="B170" s="103"/>
      <c r="C170" s="36" t="s">
        <v>23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3">
        <f t="shared" si="13"/>
        <v>0</v>
      </c>
      <c r="J170" s="1"/>
    </row>
    <row r="171" spans="1:10" ht="18.75" x14ac:dyDescent="0.25">
      <c r="A171" s="103"/>
      <c r="B171" s="103"/>
      <c r="C171" s="36" t="s">
        <v>24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3">
        <f t="shared" si="13"/>
        <v>0</v>
      </c>
      <c r="J171" s="1"/>
    </row>
    <row r="172" spans="1:10" ht="18.75" x14ac:dyDescent="0.25">
      <c r="A172" s="104"/>
      <c r="B172" s="104"/>
      <c r="C172" s="36" t="s">
        <v>25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3">
        <f t="shared" ref="I172" si="17">SUM(D172:H172)</f>
        <v>0</v>
      </c>
      <c r="J172" s="1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1"/>
    </row>
    <row r="174" spans="1:10" x14ac:dyDescent="0.25">
      <c r="I174" s="10"/>
      <c r="J174" s="109"/>
    </row>
    <row r="175" spans="1:10" x14ac:dyDescent="0.25">
      <c r="I175" s="10"/>
      <c r="J175" s="109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ht="15.75" x14ac:dyDescent="0.25">
      <c r="J208" s="2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921" spans="1:1" x14ac:dyDescent="0.25">
      <c r="A921" s="3"/>
    </row>
  </sheetData>
  <mergeCells count="61">
    <mergeCell ref="B119:B124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0:A124"/>
    <mergeCell ref="A84:A88"/>
    <mergeCell ref="B113:B118"/>
    <mergeCell ref="A114:A118"/>
    <mergeCell ref="J174:J175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A36:A40"/>
    <mergeCell ref="B107:B112"/>
    <mergeCell ref="A108:A112"/>
    <mergeCell ref="B53:B58"/>
    <mergeCell ref="A78:A82"/>
    <mergeCell ref="B101:B106"/>
    <mergeCell ref="A102:A106"/>
    <mergeCell ref="A90:A94"/>
    <mergeCell ref="B89:B94"/>
    <mergeCell ref="A96:A100"/>
    <mergeCell ref="B95:B100"/>
    <mergeCell ref="B167:B172"/>
    <mergeCell ref="A168:A172"/>
    <mergeCell ref="B161:B166"/>
    <mergeCell ref="A162:A166"/>
    <mergeCell ref="B125:B130"/>
    <mergeCell ref="A144:A148"/>
    <mergeCell ref="B143:B148"/>
    <mergeCell ref="A138:A142"/>
    <mergeCell ref="B137:B142"/>
    <mergeCell ref="A126:A130"/>
    <mergeCell ref="B131:B136"/>
    <mergeCell ref="B155:B160"/>
    <mergeCell ref="A156:A160"/>
    <mergeCell ref="A132:A136"/>
    <mergeCell ref="B149:B154"/>
    <mergeCell ref="A150:A154"/>
  </mergeCells>
  <printOptions verticalCentered="1"/>
  <pageMargins left="0.70866141732283472" right="0.70866141732283472" top="0.74803149606299213" bottom="0.74803149606299213" header="0.31496062992125984" footer="0.31496062992125984"/>
  <pageSetup paperSize="9" scale="40" fitToHeight="6" orientation="landscape" r:id="rId1"/>
  <rowBreaks count="3" manualBreakCount="3">
    <brk id="48" max="8" man="1"/>
    <brk id="105" max="8" man="1"/>
    <brk id="1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2023-01-09T06:52:32Z</dcterms:modified>
</cp:coreProperties>
</file>