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730" yWindow="270" windowWidth="20730" windowHeight="11625" activeTab="2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стр.'!$A$2:$F$81</definedName>
    <definedName name="_xlnm.Print_Area" localSheetId="2">'приложение 3 '!$A$1:$I$173</definedName>
    <definedName name="_xlnm.Print_Area" localSheetId="3">'приложение 4'!$A$1:$I$173</definedName>
  </definedNames>
  <calcPr calcId="162913"/>
</workbook>
</file>

<file path=xl/calcChain.xml><?xml version="1.0" encoding="utf-8"?>
<calcChain xmlns="http://schemas.openxmlformats.org/spreadsheetml/2006/main">
  <c r="B67" i="1" l="1"/>
  <c r="B60" i="1"/>
  <c r="B53" i="1"/>
  <c r="B46" i="1"/>
  <c r="B32" i="1" l="1"/>
  <c r="B25" i="1"/>
  <c r="B18" i="1"/>
  <c r="B11" i="1"/>
  <c r="B4" i="1"/>
  <c r="G136" i="4" l="1"/>
  <c r="G135" i="4"/>
  <c r="G134" i="4"/>
  <c r="G133" i="4"/>
  <c r="G132" i="4"/>
  <c r="G131" i="14"/>
  <c r="G136" i="14"/>
  <c r="G135" i="14"/>
  <c r="G134" i="14"/>
  <c r="G133" i="14"/>
  <c r="G132" i="14"/>
  <c r="F136" i="14" l="1"/>
  <c r="F135" i="14"/>
  <c r="F134" i="14"/>
  <c r="F133" i="14"/>
  <c r="F132" i="14"/>
  <c r="F136" i="4"/>
  <c r="F135" i="4"/>
  <c r="F134" i="4"/>
  <c r="F133" i="4"/>
  <c r="F132" i="4"/>
  <c r="I154" i="4"/>
  <c r="I153" i="4"/>
  <c r="I152" i="4"/>
  <c r="I151" i="4"/>
  <c r="I150" i="4"/>
  <c r="H149" i="4"/>
  <c r="G149" i="4"/>
  <c r="F149" i="4"/>
  <c r="E149" i="4"/>
  <c r="D149" i="4"/>
  <c r="I149" i="4" s="1"/>
  <c r="I154" i="14"/>
  <c r="I153" i="14"/>
  <c r="I152" i="14"/>
  <c r="I151" i="14"/>
  <c r="I150" i="14"/>
  <c r="H149" i="14"/>
  <c r="G149" i="14"/>
  <c r="F149" i="14"/>
  <c r="E149" i="14"/>
  <c r="D149" i="14"/>
  <c r="I149" i="14" s="1"/>
  <c r="I171" i="4" l="1"/>
  <c r="I170" i="4"/>
  <c r="I169" i="4"/>
  <c r="I168" i="4"/>
  <c r="H167" i="4"/>
  <c r="G167" i="4"/>
  <c r="F167" i="4"/>
  <c r="E167" i="4"/>
  <c r="I167" i="4" s="1"/>
  <c r="D167" i="4"/>
  <c r="H166" i="4"/>
  <c r="G166" i="4"/>
  <c r="F166" i="4"/>
  <c r="E166" i="4"/>
  <c r="I166" i="4" s="1"/>
  <c r="D166" i="4"/>
  <c r="H165" i="4"/>
  <c r="G165" i="4"/>
  <c r="F165" i="4"/>
  <c r="E165" i="4"/>
  <c r="I165" i="4" s="1"/>
  <c r="D165" i="4"/>
  <c r="H164" i="4"/>
  <c r="G164" i="4"/>
  <c r="F164" i="4"/>
  <c r="E164" i="4"/>
  <c r="I164" i="4" s="1"/>
  <c r="D164" i="4"/>
  <c r="H163" i="4"/>
  <c r="G163" i="4"/>
  <c r="F163" i="4"/>
  <c r="E163" i="4"/>
  <c r="I163" i="4" s="1"/>
  <c r="D163" i="4"/>
  <c r="H162" i="4"/>
  <c r="G162" i="4"/>
  <c r="F162" i="4"/>
  <c r="E162" i="4"/>
  <c r="I162" i="4" s="1"/>
  <c r="D162" i="4"/>
  <c r="H161" i="4"/>
  <c r="G161" i="4"/>
  <c r="F161" i="4"/>
  <c r="E161" i="4"/>
  <c r="I161" i="4" s="1"/>
  <c r="D161" i="4"/>
  <c r="I160" i="4"/>
  <c r="I159" i="4"/>
  <c r="I158" i="4"/>
  <c r="I157" i="4"/>
  <c r="I156" i="4"/>
  <c r="H155" i="4"/>
  <c r="F155" i="4"/>
  <c r="E155" i="4"/>
  <c r="D155" i="4"/>
  <c r="I155" i="4" s="1"/>
  <c r="I148" i="4"/>
  <c r="I147" i="4"/>
  <c r="I146" i="4"/>
  <c r="I145" i="4"/>
  <c r="I144" i="4"/>
  <c r="H143" i="4"/>
  <c r="G143" i="4"/>
  <c r="F143" i="4"/>
  <c r="E143" i="4"/>
  <c r="I143" i="4" s="1"/>
  <c r="D143" i="4"/>
  <c r="I142" i="4"/>
  <c r="I141" i="4"/>
  <c r="I140" i="4"/>
  <c r="I139" i="4"/>
  <c r="I138" i="4"/>
  <c r="G138" i="4"/>
  <c r="H137" i="4"/>
  <c r="G137" i="4"/>
  <c r="F137" i="4"/>
  <c r="E137" i="4"/>
  <c r="I137" i="4" s="1"/>
  <c r="D137" i="4"/>
  <c r="H136" i="4"/>
  <c r="E136" i="4"/>
  <c r="I136" i="4" s="1"/>
  <c r="D136" i="4"/>
  <c r="H135" i="4"/>
  <c r="E135" i="4"/>
  <c r="I135" i="4" s="1"/>
  <c r="D135" i="4"/>
  <c r="H134" i="4"/>
  <c r="E134" i="4"/>
  <c r="D134" i="4"/>
  <c r="H133" i="4"/>
  <c r="F131" i="4"/>
  <c r="E133" i="4"/>
  <c r="E131" i="4" s="1"/>
  <c r="D133" i="4"/>
  <c r="H132" i="4"/>
  <c r="E132" i="4"/>
  <c r="D132" i="4"/>
  <c r="H131" i="4"/>
  <c r="D131" i="4"/>
  <c r="I130" i="4"/>
  <c r="I129" i="4"/>
  <c r="I128" i="4"/>
  <c r="I127" i="4"/>
  <c r="I126" i="4"/>
  <c r="H125" i="4"/>
  <c r="G125" i="4"/>
  <c r="F125" i="4"/>
  <c r="E125" i="4"/>
  <c r="D125" i="4"/>
  <c r="I125" i="4" s="1"/>
  <c r="I124" i="4"/>
  <c r="I123" i="4"/>
  <c r="I122" i="4"/>
  <c r="I121" i="4"/>
  <c r="I120" i="4"/>
  <c r="H119" i="4"/>
  <c r="G119" i="4"/>
  <c r="F119" i="4"/>
  <c r="E119" i="4"/>
  <c r="I119" i="4" s="1"/>
  <c r="D119" i="4"/>
  <c r="H118" i="4"/>
  <c r="G118" i="4"/>
  <c r="F118" i="4"/>
  <c r="E118" i="4"/>
  <c r="D118" i="4"/>
  <c r="H117" i="4"/>
  <c r="G117" i="4"/>
  <c r="F117" i="4"/>
  <c r="E117" i="4"/>
  <c r="I117" i="4" s="1"/>
  <c r="D117" i="4"/>
  <c r="H116" i="4"/>
  <c r="G116" i="4"/>
  <c r="F116" i="4"/>
  <c r="E116" i="4"/>
  <c r="D116" i="4"/>
  <c r="H115" i="4"/>
  <c r="H113" i="4" s="1"/>
  <c r="G115" i="4"/>
  <c r="G113" i="4" s="1"/>
  <c r="F115" i="4"/>
  <c r="E115" i="4"/>
  <c r="D115" i="4"/>
  <c r="H114" i="4"/>
  <c r="G114" i="4"/>
  <c r="F114" i="4"/>
  <c r="E114" i="4"/>
  <c r="E113" i="4" s="1"/>
  <c r="D114" i="4"/>
  <c r="D113" i="4"/>
  <c r="I112" i="4"/>
  <c r="I111" i="4"/>
  <c r="I110" i="4"/>
  <c r="I109" i="4"/>
  <c r="I108" i="4"/>
  <c r="H107" i="4"/>
  <c r="G107" i="4"/>
  <c r="F107" i="4"/>
  <c r="E107" i="4"/>
  <c r="D107" i="4"/>
  <c r="I107" i="4" s="1"/>
  <c r="I106" i="4"/>
  <c r="I105" i="4"/>
  <c r="I104" i="4"/>
  <c r="I103" i="4"/>
  <c r="I102" i="4"/>
  <c r="H101" i="4"/>
  <c r="G101" i="4"/>
  <c r="F101" i="4"/>
  <c r="E101" i="4"/>
  <c r="I101" i="4" s="1"/>
  <c r="D101" i="4"/>
  <c r="H100" i="4"/>
  <c r="G100" i="4"/>
  <c r="F100" i="4"/>
  <c r="E100" i="4"/>
  <c r="I100" i="4" s="1"/>
  <c r="D100" i="4"/>
  <c r="H99" i="4"/>
  <c r="G99" i="4"/>
  <c r="F99" i="4"/>
  <c r="F95" i="4" s="1"/>
  <c r="E99" i="4"/>
  <c r="D99" i="4"/>
  <c r="H98" i="4"/>
  <c r="G98" i="4"/>
  <c r="F98" i="4"/>
  <c r="E98" i="4"/>
  <c r="D98" i="4"/>
  <c r="H97" i="4"/>
  <c r="H95" i="4" s="1"/>
  <c r="G97" i="4"/>
  <c r="F97" i="4"/>
  <c r="E97" i="4"/>
  <c r="D97" i="4"/>
  <c r="H96" i="4"/>
  <c r="G96" i="4"/>
  <c r="F96" i="4"/>
  <c r="E96" i="4"/>
  <c r="I96" i="4" s="1"/>
  <c r="D96" i="4"/>
  <c r="D95" i="4"/>
  <c r="I94" i="4"/>
  <c r="I93" i="4"/>
  <c r="I92" i="4"/>
  <c r="I91" i="4"/>
  <c r="I90" i="4"/>
  <c r="H89" i="4"/>
  <c r="G89" i="4"/>
  <c r="F89" i="4"/>
  <c r="E89" i="4"/>
  <c r="D89" i="4"/>
  <c r="I89" i="4" s="1"/>
  <c r="I88" i="4"/>
  <c r="I87" i="4"/>
  <c r="I86" i="4"/>
  <c r="I85" i="4"/>
  <c r="I84" i="4"/>
  <c r="H83" i="4"/>
  <c r="G83" i="4"/>
  <c r="F83" i="4"/>
  <c r="E83" i="4"/>
  <c r="I83" i="4" s="1"/>
  <c r="D83" i="4"/>
  <c r="I82" i="4"/>
  <c r="I81" i="4"/>
  <c r="I80" i="4"/>
  <c r="I79" i="4"/>
  <c r="I78" i="4"/>
  <c r="H77" i="4"/>
  <c r="G77" i="4"/>
  <c r="F77" i="4"/>
  <c r="E77" i="4"/>
  <c r="D77" i="4"/>
  <c r="I77" i="4" s="1"/>
  <c r="H76" i="4"/>
  <c r="G76" i="4"/>
  <c r="F76" i="4"/>
  <c r="E76" i="4"/>
  <c r="D76" i="4"/>
  <c r="H75" i="4"/>
  <c r="H15" i="4" s="1"/>
  <c r="G75" i="4"/>
  <c r="F75" i="4"/>
  <c r="E75" i="4"/>
  <c r="D75" i="4"/>
  <c r="D15" i="4" s="1"/>
  <c r="H74" i="4"/>
  <c r="G74" i="4"/>
  <c r="F74" i="4"/>
  <c r="E74" i="4"/>
  <c r="D74" i="4"/>
  <c r="H73" i="4"/>
  <c r="G73" i="4"/>
  <c r="F73" i="4"/>
  <c r="F13" i="4" s="1"/>
  <c r="E73" i="4"/>
  <c r="D73" i="4"/>
  <c r="H72" i="4"/>
  <c r="G72" i="4"/>
  <c r="F72" i="4"/>
  <c r="E72" i="4"/>
  <c r="D72" i="4"/>
  <c r="G71" i="4"/>
  <c r="I70" i="4"/>
  <c r="I69" i="4"/>
  <c r="I68" i="4"/>
  <c r="I67" i="4"/>
  <c r="I66" i="4"/>
  <c r="H65" i="4"/>
  <c r="G65" i="4"/>
  <c r="F65" i="4"/>
  <c r="E65" i="4"/>
  <c r="I65" i="4" s="1"/>
  <c r="D65" i="4"/>
  <c r="H64" i="4"/>
  <c r="G64" i="4"/>
  <c r="F64" i="4"/>
  <c r="E64" i="4"/>
  <c r="I64" i="4" s="1"/>
  <c r="D64" i="4"/>
  <c r="H63" i="4"/>
  <c r="G63" i="4"/>
  <c r="G15" i="4" s="1"/>
  <c r="F63" i="4"/>
  <c r="E63" i="4"/>
  <c r="D63" i="4"/>
  <c r="I63" i="4" s="1"/>
  <c r="H62" i="4"/>
  <c r="G62" i="4"/>
  <c r="F62" i="4"/>
  <c r="E62" i="4"/>
  <c r="D62" i="4"/>
  <c r="H61" i="4"/>
  <c r="G61" i="4"/>
  <c r="F61" i="4"/>
  <c r="E61" i="4"/>
  <c r="I61" i="4" s="1"/>
  <c r="D61" i="4"/>
  <c r="H60" i="4"/>
  <c r="G60" i="4"/>
  <c r="G12" i="4" s="1"/>
  <c r="F60" i="4"/>
  <c r="E60" i="4"/>
  <c r="D60" i="4"/>
  <c r="F59" i="4"/>
  <c r="E59" i="4"/>
  <c r="I58" i="4"/>
  <c r="I57" i="4"/>
  <c r="I56" i="4"/>
  <c r="I55" i="4"/>
  <c r="I54" i="4"/>
  <c r="H53" i="4"/>
  <c r="G53" i="4"/>
  <c r="F53" i="4"/>
  <c r="E53" i="4"/>
  <c r="D53" i="4"/>
  <c r="I53" i="4" s="1"/>
  <c r="I52" i="4"/>
  <c r="I51" i="4"/>
  <c r="I50" i="4"/>
  <c r="I49" i="4"/>
  <c r="I48" i="4"/>
  <c r="H47" i="4"/>
  <c r="G47" i="4"/>
  <c r="F47" i="4"/>
  <c r="E47" i="4"/>
  <c r="I47" i="4" s="1"/>
  <c r="D47" i="4"/>
  <c r="I46" i="4"/>
  <c r="I45" i="4"/>
  <c r="I44" i="4"/>
  <c r="I43" i="4"/>
  <c r="I42" i="4"/>
  <c r="H41" i="4"/>
  <c r="G41" i="4"/>
  <c r="F41" i="4"/>
  <c r="E41" i="4"/>
  <c r="D41" i="4"/>
  <c r="I41" i="4" s="1"/>
  <c r="I40" i="4"/>
  <c r="I39" i="4"/>
  <c r="I38" i="4"/>
  <c r="I37" i="4"/>
  <c r="I36" i="4"/>
  <c r="H35" i="4"/>
  <c r="G35" i="4"/>
  <c r="F35" i="4"/>
  <c r="E35" i="4"/>
  <c r="I35" i="4" s="1"/>
  <c r="D35" i="4"/>
  <c r="I34" i="4"/>
  <c r="I33" i="4"/>
  <c r="I32" i="4"/>
  <c r="I31" i="4"/>
  <c r="I30" i="4"/>
  <c r="H29" i="4"/>
  <c r="G29" i="4"/>
  <c r="F29" i="4"/>
  <c r="E29" i="4"/>
  <c r="D29" i="4"/>
  <c r="I29" i="4" s="1"/>
  <c r="I28" i="4"/>
  <c r="I27" i="4"/>
  <c r="I26" i="4"/>
  <c r="I25" i="4"/>
  <c r="I24" i="4"/>
  <c r="H23" i="4"/>
  <c r="G23" i="4"/>
  <c r="F23" i="4"/>
  <c r="E23" i="4"/>
  <c r="I23" i="4" s="1"/>
  <c r="D23" i="4"/>
  <c r="H22" i="4"/>
  <c r="G22" i="4"/>
  <c r="F22" i="4"/>
  <c r="E22" i="4"/>
  <c r="I22" i="4" s="1"/>
  <c r="D22" i="4"/>
  <c r="H21" i="4"/>
  <c r="G21" i="4"/>
  <c r="F21" i="4"/>
  <c r="F17" i="4" s="1"/>
  <c r="E21" i="4"/>
  <c r="D21" i="4"/>
  <c r="H20" i="4"/>
  <c r="G20" i="4"/>
  <c r="G17" i="4" s="1"/>
  <c r="F20" i="4"/>
  <c r="E20" i="4"/>
  <c r="D20" i="4"/>
  <c r="H19" i="4"/>
  <c r="H17" i="4" s="1"/>
  <c r="G19" i="4"/>
  <c r="F19" i="4"/>
  <c r="E19" i="4"/>
  <c r="D19" i="4"/>
  <c r="D17" i="4" s="1"/>
  <c r="H18" i="4"/>
  <c r="G18" i="4"/>
  <c r="F18" i="4"/>
  <c r="E18" i="4"/>
  <c r="I18" i="4" s="1"/>
  <c r="D18" i="4"/>
  <c r="G13" i="4"/>
  <c r="E71" i="4" l="1"/>
  <c r="I132" i="4"/>
  <c r="D59" i="4"/>
  <c r="H59" i="4"/>
  <c r="E15" i="4"/>
  <c r="G16" i="4"/>
  <c r="D13" i="4"/>
  <c r="H13" i="4"/>
  <c r="F15" i="4"/>
  <c r="I15" i="4" s="1"/>
  <c r="G95" i="4"/>
  <c r="I98" i="4"/>
  <c r="I115" i="4"/>
  <c r="I113" i="4"/>
  <c r="I114" i="4"/>
  <c r="I19" i="4"/>
  <c r="I62" i="4"/>
  <c r="D71" i="4"/>
  <c r="H71" i="4"/>
  <c r="F14" i="4"/>
  <c r="I76" i="4"/>
  <c r="H16" i="4"/>
  <c r="I97" i="4"/>
  <c r="F113" i="4"/>
  <c r="I118" i="4"/>
  <c r="E16" i="4"/>
  <c r="I20" i="4"/>
  <c r="I21" i="4"/>
  <c r="I60" i="4"/>
  <c r="G14" i="4"/>
  <c r="F71" i="4"/>
  <c r="F12" i="4"/>
  <c r="I74" i="4"/>
  <c r="H14" i="4"/>
  <c r="F16" i="4"/>
  <c r="I99" i="4"/>
  <c r="I116" i="4"/>
  <c r="I133" i="4"/>
  <c r="E12" i="4"/>
  <c r="G131" i="4"/>
  <c r="I131" i="4" s="1"/>
  <c r="I134" i="4"/>
  <c r="E14" i="4"/>
  <c r="E95" i="4"/>
  <c r="E13" i="4"/>
  <c r="E17" i="4"/>
  <c r="I17" i="4" s="1"/>
  <c r="G59" i="4"/>
  <c r="D12" i="4"/>
  <c r="H12" i="4"/>
  <c r="H11" i="4" s="1"/>
  <c r="D14" i="4"/>
  <c r="D16" i="4"/>
  <c r="I73" i="4"/>
  <c r="I75" i="4"/>
  <c r="I72" i="4"/>
  <c r="G11" i="4" l="1"/>
  <c r="I14" i="4"/>
  <c r="F11" i="4"/>
  <c r="I13" i="4"/>
  <c r="I71" i="4"/>
  <c r="I16" i="4"/>
  <c r="I59" i="4"/>
  <c r="I95" i="4"/>
  <c r="E11" i="4"/>
  <c r="D11" i="4"/>
  <c r="I12" i="4"/>
  <c r="I11" i="4" l="1"/>
  <c r="G138" i="14"/>
  <c r="E133" i="14"/>
  <c r="E134" i="14"/>
  <c r="E135" i="14"/>
  <c r="E136" i="14"/>
  <c r="E132" i="14"/>
  <c r="I160" i="14"/>
  <c r="I159" i="14"/>
  <c r="I158" i="14"/>
  <c r="I157" i="14"/>
  <c r="I156" i="14"/>
  <c r="H155" i="14"/>
  <c r="F155" i="14"/>
  <c r="E155" i="14"/>
  <c r="D155" i="14"/>
  <c r="I155" i="14" l="1"/>
  <c r="E143" i="14" l="1"/>
  <c r="H118" i="14" l="1"/>
  <c r="H117" i="14"/>
  <c r="H116" i="14"/>
  <c r="H115" i="14"/>
  <c r="H114" i="14"/>
  <c r="G118" i="14"/>
  <c r="G117" i="14"/>
  <c r="G116" i="14"/>
  <c r="G115" i="14"/>
  <c r="G114" i="14"/>
  <c r="F118" i="14"/>
  <c r="F117" i="14"/>
  <c r="F116" i="14"/>
  <c r="F115" i="14"/>
  <c r="F114" i="14"/>
  <c r="E118" i="14"/>
  <c r="E117" i="14"/>
  <c r="E116" i="14"/>
  <c r="E115" i="14"/>
  <c r="E114" i="14"/>
  <c r="D118" i="14"/>
  <c r="D117" i="14"/>
  <c r="D116" i="14"/>
  <c r="D115" i="14"/>
  <c r="D114" i="14"/>
  <c r="E21" i="14"/>
  <c r="D113" i="14" l="1"/>
  <c r="I172" i="4" l="1"/>
  <c r="D29" i="14"/>
  <c r="F60" i="14" l="1"/>
  <c r="I172" i="14" l="1"/>
  <c r="I171" i="14"/>
  <c r="I170" i="14"/>
  <c r="I169" i="14"/>
  <c r="I168" i="14"/>
  <c r="H167" i="14"/>
  <c r="H161" i="14" s="1"/>
  <c r="G167" i="14"/>
  <c r="G161" i="14" s="1"/>
  <c r="F167" i="14"/>
  <c r="F161" i="14" s="1"/>
  <c r="E167" i="14"/>
  <c r="D167" i="14"/>
  <c r="D161" i="14" s="1"/>
  <c r="H166" i="14"/>
  <c r="G166" i="14"/>
  <c r="F166" i="14"/>
  <c r="E166" i="14"/>
  <c r="D166" i="14"/>
  <c r="H165" i="14"/>
  <c r="G165" i="14"/>
  <c r="F165" i="14"/>
  <c r="E165" i="14"/>
  <c r="D165" i="14"/>
  <c r="H164" i="14"/>
  <c r="G164" i="14"/>
  <c r="F164" i="14"/>
  <c r="E164" i="14"/>
  <c r="D164" i="14"/>
  <c r="H163" i="14"/>
  <c r="G163" i="14"/>
  <c r="F163" i="14"/>
  <c r="E163" i="14"/>
  <c r="D163" i="14"/>
  <c r="H162" i="14"/>
  <c r="G162" i="14"/>
  <c r="F162" i="14"/>
  <c r="E162" i="14"/>
  <c r="D162" i="14"/>
  <c r="I148" i="14"/>
  <c r="I147" i="14"/>
  <c r="I146" i="14"/>
  <c r="I145" i="14"/>
  <c r="I144" i="14"/>
  <c r="H143" i="14"/>
  <c r="G143" i="14"/>
  <c r="F143" i="14"/>
  <c r="D143" i="14"/>
  <c r="I142" i="14"/>
  <c r="I141" i="14"/>
  <c r="I140" i="14"/>
  <c r="I139" i="14"/>
  <c r="I138" i="14"/>
  <c r="H137" i="14"/>
  <c r="G137" i="14"/>
  <c r="F137" i="14"/>
  <c r="E137" i="14"/>
  <c r="D137" i="14"/>
  <c r="H136" i="14"/>
  <c r="D136" i="14"/>
  <c r="H135" i="14"/>
  <c r="D135" i="14"/>
  <c r="H134" i="14"/>
  <c r="D134" i="14"/>
  <c r="H133" i="14"/>
  <c r="D133" i="14"/>
  <c r="H132" i="14"/>
  <c r="D132" i="14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H98" i="14"/>
  <c r="G98" i="14"/>
  <c r="F98" i="14"/>
  <c r="E98" i="14"/>
  <c r="D98" i="14"/>
  <c r="H97" i="14"/>
  <c r="G97" i="14"/>
  <c r="F97" i="14"/>
  <c r="E97" i="14"/>
  <c r="D97" i="14"/>
  <c r="H96" i="14"/>
  <c r="G96" i="14"/>
  <c r="F96" i="14"/>
  <c r="E96" i="14"/>
  <c r="D96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D76" i="14"/>
  <c r="H75" i="14"/>
  <c r="G75" i="14"/>
  <c r="F75" i="14"/>
  <c r="E75" i="14"/>
  <c r="D75" i="14"/>
  <c r="H74" i="14"/>
  <c r="G74" i="14"/>
  <c r="F74" i="14"/>
  <c r="E74" i="14"/>
  <c r="D74" i="14"/>
  <c r="H73" i="14"/>
  <c r="G73" i="14"/>
  <c r="F73" i="14"/>
  <c r="E73" i="14"/>
  <c r="D73" i="14"/>
  <c r="H72" i="14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H62" i="14"/>
  <c r="G62" i="14"/>
  <c r="F62" i="14"/>
  <c r="E62" i="14"/>
  <c r="D62" i="14"/>
  <c r="H61" i="14"/>
  <c r="G61" i="14"/>
  <c r="F61" i="14"/>
  <c r="E61" i="14"/>
  <c r="D61" i="14"/>
  <c r="H60" i="14"/>
  <c r="G60" i="14"/>
  <c r="E60" i="14"/>
  <c r="D60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4" i="14"/>
  <c r="I33" i="14"/>
  <c r="I32" i="14"/>
  <c r="I31" i="14"/>
  <c r="I30" i="14"/>
  <c r="H29" i="14"/>
  <c r="G29" i="14"/>
  <c r="F29" i="14"/>
  <c r="E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D21" i="14"/>
  <c r="H20" i="14"/>
  <c r="G20" i="14"/>
  <c r="F20" i="14"/>
  <c r="E20" i="14"/>
  <c r="D20" i="14"/>
  <c r="H19" i="14"/>
  <c r="G19" i="14"/>
  <c r="F19" i="14"/>
  <c r="E19" i="14"/>
  <c r="D19" i="14"/>
  <c r="H18" i="14"/>
  <c r="G18" i="14"/>
  <c r="F18" i="14"/>
  <c r="E18" i="14"/>
  <c r="D18" i="14"/>
  <c r="F12" i="14" l="1"/>
  <c r="E13" i="14"/>
  <c r="D14" i="14"/>
  <c r="H14" i="14"/>
  <c r="H15" i="14"/>
  <c r="G16" i="14"/>
  <c r="E15" i="14"/>
  <c r="D12" i="14"/>
  <c r="F13" i="14"/>
  <c r="E14" i="14"/>
  <c r="D15" i="14"/>
  <c r="D16" i="14"/>
  <c r="H16" i="14"/>
  <c r="G13" i="14"/>
  <c r="E16" i="14"/>
  <c r="G12" i="14"/>
  <c r="H12" i="14"/>
  <c r="F14" i="14"/>
  <c r="F15" i="14"/>
  <c r="E12" i="14"/>
  <c r="D13" i="14"/>
  <c r="H13" i="14"/>
  <c r="G14" i="14"/>
  <c r="G15" i="14"/>
  <c r="F16" i="14"/>
  <c r="I132" i="14"/>
  <c r="I115" i="14"/>
  <c r="F113" i="14"/>
  <c r="G59" i="14"/>
  <c r="F59" i="14"/>
  <c r="I63" i="14"/>
  <c r="H71" i="14"/>
  <c r="G71" i="14"/>
  <c r="H113" i="14"/>
  <c r="I164" i="14"/>
  <c r="I20" i="14"/>
  <c r="H131" i="14"/>
  <c r="G17" i="14"/>
  <c r="H95" i="14"/>
  <c r="G95" i="14"/>
  <c r="I135" i="14"/>
  <c r="I35" i="14"/>
  <c r="I76" i="14"/>
  <c r="G113" i="14"/>
  <c r="I19" i="14"/>
  <c r="E59" i="14"/>
  <c r="F95" i="14"/>
  <c r="I99" i="14"/>
  <c r="E113" i="14"/>
  <c r="D71" i="14"/>
  <c r="I62" i="14"/>
  <c r="I75" i="14"/>
  <c r="I100" i="14"/>
  <c r="I107" i="14"/>
  <c r="I116" i="14"/>
  <c r="I136" i="14"/>
  <c r="I165" i="14"/>
  <c r="F17" i="14"/>
  <c r="H17" i="14"/>
  <c r="H59" i="14"/>
  <c r="I64" i="14"/>
  <c r="F71" i="14"/>
  <c r="I73" i="14"/>
  <c r="E95" i="14"/>
  <c r="I97" i="14"/>
  <c r="I117" i="14"/>
  <c r="F131" i="14"/>
  <c r="I133" i="14"/>
  <c r="I166" i="14"/>
  <c r="I22" i="14"/>
  <c r="I29" i="14"/>
  <c r="I41" i="14"/>
  <c r="I53" i="14"/>
  <c r="I60" i="14"/>
  <c r="I61" i="14"/>
  <c r="I74" i="14"/>
  <c r="I98" i="14"/>
  <c r="I118" i="14"/>
  <c r="I125" i="14"/>
  <c r="I163" i="14"/>
  <c r="I167" i="14"/>
  <c r="I137" i="14"/>
  <c r="I119" i="14"/>
  <c r="I72" i="14"/>
  <c r="E161" i="14"/>
  <c r="I161" i="14" s="1"/>
  <c r="I162" i="14"/>
  <c r="I143" i="14"/>
  <c r="I114" i="14"/>
  <c r="I101" i="14"/>
  <c r="I96" i="14"/>
  <c r="I83" i="14"/>
  <c r="I65" i="14"/>
  <c r="I47" i="14"/>
  <c r="I18" i="14"/>
  <c r="E17" i="14"/>
  <c r="I21" i="14"/>
  <c r="I23" i="14"/>
  <c r="D131" i="14"/>
  <c r="I134" i="14"/>
  <c r="I89" i="14"/>
  <c r="I77" i="14"/>
  <c r="D17" i="14"/>
  <c r="D59" i="14"/>
  <c r="E71" i="14"/>
  <c r="D95" i="14"/>
  <c r="E131" i="14"/>
  <c r="G11" i="14" l="1"/>
  <c r="E11" i="14"/>
  <c r="I14" i="14"/>
  <c r="I13" i="14"/>
  <c r="I16" i="14"/>
  <c r="F11" i="14"/>
  <c r="I113" i="14"/>
  <c r="H11" i="14"/>
  <c r="D11" i="14"/>
  <c r="I95" i="14"/>
  <c r="I71" i="14"/>
  <c r="I17" i="14"/>
  <c r="I12" i="14"/>
  <c r="I15" i="14"/>
  <c r="I131" i="14"/>
  <c r="I59" i="14"/>
  <c r="I11" i="14" l="1"/>
</calcChain>
</file>

<file path=xl/sharedStrings.xml><?xml version="1.0" encoding="utf-8"?>
<sst xmlns="http://schemas.openxmlformats.org/spreadsheetml/2006/main" count="646" uniqueCount="117">
  <si>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</si>
  <si>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</si>
  <si>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</si>
  <si>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</si>
  <si>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</si>
  <si>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</si>
  <si>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</si>
  <si>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</si>
  <si>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</si>
  <si>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</si>
  <si>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</si>
  <si>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</si>
  <si>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</si>
  <si>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</si>
  <si>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</si>
  <si>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</si>
  <si>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</si>
  <si>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</si>
  <si>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</si>
  <si>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</si>
  <si>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</si>
  <si>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</si>
  <si>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</si>
  <si>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</si>
  <si>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</si>
  <si>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</si>
  <si>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</si>
  <si>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</si>
  <si>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</si>
  <si>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</si>
  <si>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</si>
  <si>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</si>
  <si>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</si>
  <si>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</si>
  <si>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</si>
  <si>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</si>
  <si>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</si>
  <si>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</si>
  <si>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</si>
  <si>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</si>
  <si>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</si>
  <si>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</si>
  <si>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</si>
  <si>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</si>
  <si>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</si>
  <si>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</si>
  <si>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</si>
  <si>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</si>
  <si>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</si>
  <si>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</si>
  <si>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</si>
  <si>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</si>
  <si>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</si>
  <si>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</si>
  <si>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</si>
  <si>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</si>
  <si>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</si>
  <si>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</si>
  <si>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</si>
  <si>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</si>
  <si>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</si>
  <si>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</si>
  <si>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</si>
  <si>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</si>
  <si>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</si>
  <si>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</si>
  <si>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</si>
  <si>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</si>
  <si>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</si>
  <si>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</si>
  <si>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</si>
  <si>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</si>
  <si>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</si>
  <si>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</si>
  <si>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</si>
  <si>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</si>
  <si>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</si>
  <si>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</si>
  <si>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</si>
  <si>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</si>
  <si>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</si>
  <si>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</si>
  <si>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</si>
  <si>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</si>
  <si>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</si>
  <si>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</si>
  <si>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</si>
  <si>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</si>
  <si>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</si>
  <si>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</si>
  <si>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</si>
  <si>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</si>
  <si>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</si>
  <si>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</si>
  <si>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</si>
  <si>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</si>
  <si>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</si>
  <si>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</si>
  <si>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</si>
  <si>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</si>
  <si>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</si>
  <si>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</si>
  <si>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</si>
  <si>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</si>
  <si>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Прогнозный объем финансирования за счет средств районного бюджета составляет </t>
  </si>
  <si>
    <t>Основное мероприятие 6.3.</t>
  </si>
  <si>
    <t>Обеспечение развития и укрепления материально-технической базы домов культуры в населенных пунктах с числом жителей до 50 тысяч жителей</t>
  </si>
  <si>
    <t xml:space="preserve">Обеспечение развития и укрепления материально-технической базы домов культуры </t>
  </si>
  <si>
    <t>Основное мероприятие 6.4.</t>
  </si>
  <si>
    <t>Развитие домов культуры поселений</t>
  </si>
  <si>
    <t>1.3. Приложение № 3, 4  к муниципальной программе изложить в новой редакции (прилагаются).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</si>
  <si>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18, от 25.06.2021 года № 19, от 25.09.2021г. № 21, от 08.10.2021 года № 23-1, от 26.10.2021 года № 28, от 27.11.2021 года № 31, от 21.12.2021 года № 33-1, от 10.01.2022 года № 10, от 09.02.2022 года № 9, от 22.02.2022 года № 10-1, от 15.06.2022 года № 23, от 15.07.2022 года № 28, от 25.07.2022 года № 29, от 10.08.2022 года № 29-1, от 10.10.2022 года № 35)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</si>
  <si>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18, от 25.06.2021 года № 19, от 25.09.2021г. № 21, от 08.10.2021 года № 23-1, от 26.10.2021г. № 28, от 27.11.2021 года № 31, от 21.12.2021 года № 33-1, от 10.01.2022 года № 10, от 09.02.2022 года № 9, от 22.02.2022 года № 10-1, от 15.06.2022 года № 23, от 15.07.2022 года № 28, от 25.07.2022 года № 29, от 10.08.2022 года № 29-1, от 10.10.2022 года № 35) (далее - Программа) следующие изменения:</t>
  </si>
  <si>
    <t>1.1.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 на  2021-2025 годы» изложить в следующей редакции:</t>
  </si>
  <si>
    <t>1.2. Строку «Ресурсное обеспечение подпрограммы» паспорта подпрограммы «Развитие инфраструктуры на территории Октябрьского сельского поселения на  2021-2025 годы» изложить в следующей редакции:</t>
  </si>
  <si>
    <t xml:space="preserve">«25» октября 2022 г.                                                                                                              </t>
  </si>
  <si>
    <t>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</si>
</sst>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26" fillId="0" borderId="0" xfId="0" applyNumberFormat="1" applyFont="1" applyBorder="1"/>
    <xf numFmtId="165" fontId="26" fillId="0" borderId="6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65" fontId="26" fillId="0" borderId="8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topLeftCell="A10" zoomScale="60" zoomScaleNormal="79" workbookViewId="0">
      <selection activeCell="H6" sqref="H6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0" t="s">
        <v>0</v>
      </c>
      <c r="B1" s="81"/>
    </row>
    <row r="2" spans="1:8" ht="46.5" customHeight="1" x14ac:dyDescent="0.3">
      <c r="A2" s="40" t="s">
        <v>101</v>
      </c>
    </row>
    <row r="3" spans="1:8" ht="46.5" customHeight="1" x14ac:dyDescent="0.3">
      <c r="A3" s="40" t="s">
        <v>102</v>
      </c>
    </row>
    <row r="4" spans="1:8" ht="32.450000000000003" customHeight="1" x14ac:dyDescent="0.3">
      <c r="A4" s="40" t="s">
        <v>103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115</v>
      </c>
      <c r="B8" s="15" t="s">
        <v>116</v>
      </c>
      <c r="C8" s="21"/>
      <c r="H8" s="8"/>
    </row>
    <row r="9" spans="1:8" ht="63.6" customHeight="1" x14ac:dyDescent="0.3">
      <c r="A9" s="40" t="s">
        <v>69</v>
      </c>
      <c r="B9" s="15"/>
      <c r="C9" s="15"/>
    </row>
    <row r="10" spans="1:8" ht="34.5" customHeight="1" x14ac:dyDescent="0.3">
      <c r="A10" s="13"/>
    </row>
    <row r="11" spans="1:8" ht="142.5" customHeight="1" x14ac:dyDescent="0.3">
      <c r="A11" s="96" t="s">
        <v>111</v>
      </c>
      <c r="B11" s="96"/>
      <c r="C11" s="96"/>
    </row>
    <row r="12" spans="1:8" ht="210" customHeight="1" x14ac:dyDescent="0.3">
      <c r="A12" s="93" t="s">
        <v>84</v>
      </c>
      <c r="B12" s="93"/>
      <c r="C12" s="93"/>
    </row>
    <row r="13" spans="1:8" ht="45" customHeight="1" x14ac:dyDescent="0.3">
      <c r="A13" s="95" t="s">
        <v>2</v>
      </c>
      <c r="B13" s="95"/>
      <c r="C13" s="95"/>
    </row>
    <row r="14" spans="1:8" ht="217.5" customHeight="1" x14ac:dyDescent="0.3">
      <c r="A14" s="93" t="s">
        <v>112</v>
      </c>
      <c r="B14" s="93"/>
      <c r="C14" s="93"/>
    </row>
    <row r="15" spans="1:8" ht="111.6" customHeight="1" x14ac:dyDescent="0.3">
      <c r="A15" s="94" t="s">
        <v>113</v>
      </c>
      <c r="B15" s="94"/>
      <c r="C15" s="94"/>
      <c r="D15" s="53"/>
      <c r="E15" s="53"/>
      <c r="F15" s="53"/>
    </row>
    <row r="16" spans="1:8" ht="18.75" customHeight="1" x14ac:dyDescent="0.3">
      <c r="A16" s="53"/>
      <c r="B16" s="53"/>
      <c r="C16" s="53"/>
      <c r="D16" s="53"/>
      <c r="E16" s="53"/>
      <c r="F16" s="53"/>
    </row>
    <row r="17" spans="1:6" ht="18.75" customHeight="1" x14ac:dyDescent="0.3">
      <c r="A17" s="53"/>
      <c r="B17" s="53"/>
      <c r="C17" s="53"/>
      <c r="D17" s="53"/>
      <c r="E17" s="53"/>
      <c r="F17" s="53"/>
    </row>
  </sheetData>
  <mergeCells count="5">
    <mergeCell ref="A12:C12"/>
    <mergeCell ref="A14:C14"/>
    <mergeCell ref="A15:C15"/>
    <mergeCell ref="A13:C13"/>
    <mergeCell ref="A11:C11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3"/>
  <sheetViews>
    <sheetView view="pageBreakPreview" topLeftCell="A19" zoomScale="60" zoomScaleNormal="68" workbookViewId="0">
      <selection activeCell="N58" sqref="N58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2" spans="1:6" ht="18.75" customHeight="1" x14ac:dyDescent="0.3">
      <c r="A2" s="5"/>
      <c r="B2" s="34"/>
      <c r="C2" s="9"/>
      <c r="D2" s="9"/>
      <c r="E2" s="12"/>
      <c r="F2" s="9"/>
    </row>
    <row r="3" spans="1:6" ht="46.5" customHeight="1" x14ac:dyDescent="0.3">
      <c r="A3" s="97" t="s">
        <v>85</v>
      </c>
      <c r="B3" s="100" t="s">
        <v>3</v>
      </c>
      <c r="C3" s="100"/>
      <c r="D3" s="100"/>
      <c r="E3" s="100"/>
      <c r="F3" s="101"/>
    </row>
    <row r="4" spans="1:6" ht="18.75" customHeight="1" x14ac:dyDescent="0.3">
      <c r="A4" s="98"/>
      <c r="B4" s="102">
        <f>E5+E6+E7+E8+E9</f>
        <v>19930</v>
      </c>
      <c r="C4" s="102"/>
      <c r="D4" s="102"/>
      <c r="E4" s="102"/>
      <c r="F4" s="41" t="s">
        <v>58</v>
      </c>
    </row>
    <row r="5" spans="1:6" ht="18.75" customHeight="1" x14ac:dyDescent="0.3">
      <c r="A5" s="98"/>
      <c r="B5" s="42">
        <v>2021</v>
      </c>
      <c r="C5" s="43" t="s">
        <v>56</v>
      </c>
      <c r="D5" s="43"/>
      <c r="E5" s="44">
        <v>4696.1000000000004</v>
      </c>
      <c r="F5" s="41" t="s">
        <v>57</v>
      </c>
    </row>
    <row r="6" spans="1:6" ht="18.75" customHeight="1" x14ac:dyDescent="0.3">
      <c r="A6" s="98"/>
      <c r="B6" s="42">
        <v>2022</v>
      </c>
      <c r="C6" s="43" t="s">
        <v>56</v>
      </c>
      <c r="D6" s="43"/>
      <c r="E6" s="44">
        <v>4428.7</v>
      </c>
      <c r="F6" s="41" t="s">
        <v>57</v>
      </c>
    </row>
    <row r="7" spans="1:6" ht="18.75" customHeight="1" x14ac:dyDescent="0.3">
      <c r="A7" s="98"/>
      <c r="B7" s="42">
        <v>2023</v>
      </c>
      <c r="C7" s="43" t="s">
        <v>56</v>
      </c>
      <c r="D7" s="43"/>
      <c r="E7" s="44">
        <v>3423.8</v>
      </c>
      <c r="F7" s="41" t="s">
        <v>57</v>
      </c>
    </row>
    <row r="8" spans="1:6" ht="18.75" customHeight="1" x14ac:dyDescent="0.3">
      <c r="A8" s="98"/>
      <c r="B8" s="42">
        <v>2024</v>
      </c>
      <c r="C8" s="43" t="s">
        <v>56</v>
      </c>
      <c r="D8" s="43"/>
      <c r="E8" s="44">
        <v>3429.2</v>
      </c>
      <c r="F8" s="41" t="s">
        <v>57</v>
      </c>
    </row>
    <row r="9" spans="1:6" ht="18.75" customHeight="1" x14ac:dyDescent="0.3">
      <c r="A9" s="98"/>
      <c r="B9" s="45">
        <v>2025</v>
      </c>
      <c r="C9" s="46" t="s">
        <v>56</v>
      </c>
      <c r="D9" s="46"/>
      <c r="E9" s="47">
        <v>3952.2</v>
      </c>
      <c r="F9" s="48" t="s">
        <v>57</v>
      </c>
    </row>
    <row r="10" spans="1:6" ht="49.5" customHeight="1" x14ac:dyDescent="0.3">
      <c r="A10" s="98"/>
      <c r="B10" s="103" t="s">
        <v>70</v>
      </c>
      <c r="C10" s="100"/>
      <c r="D10" s="100"/>
      <c r="E10" s="100"/>
      <c r="F10" s="101"/>
    </row>
    <row r="11" spans="1:6" ht="18.75" customHeight="1" x14ac:dyDescent="0.3">
      <c r="A11" s="98"/>
      <c r="B11" s="104">
        <f>E12+E13+E14+E15+E16</f>
        <v>19085.7</v>
      </c>
      <c r="C11" s="102"/>
      <c r="D11" s="102"/>
      <c r="E11" s="102"/>
      <c r="F11" s="41" t="s">
        <v>58</v>
      </c>
    </row>
    <row r="12" spans="1:6" ht="18.75" customHeight="1" x14ac:dyDescent="0.3">
      <c r="A12" s="98"/>
      <c r="B12" s="42">
        <v>2021</v>
      </c>
      <c r="C12" s="49" t="s">
        <v>56</v>
      </c>
      <c r="D12" s="49"/>
      <c r="E12" s="44">
        <v>4436</v>
      </c>
      <c r="F12" s="41" t="s">
        <v>57</v>
      </c>
    </row>
    <row r="13" spans="1:6" ht="18.75" customHeight="1" x14ac:dyDescent="0.3">
      <c r="A13" s="98"/>
      <c r="B13" s="42">
        <v>2022</v>
      </c>
      <c r="C13" s="49" t="s">
        <v>56</v>
      </c>
      <c r="D13" s="49"/>
      <c r="E13" s="44">
        <v>4276.5</v>
      </c>
      <c r="F13" s="41" t="s">
        <v>57</v>
      </c>
    </row>
    <row r="14" spans="1:6" ht="18.75" customHeight="1" x14ac:dyDescent="0.3">
      <c r="A14" s="98"/>
      <c r="B14" s="42">
        <v>2023</v>
      </c>
      <c r="C14" s="49" t="s">
        <v>56</v>
      </c>
      <c r="D14" s="49"/>
      <c r="E14" s="44">
        <v>3275.4</v>
      </c>
      <c r="F14" s="41" t="s">
        <v>57</v>
      </c>
    </row>
    <row r="15" spans="1:6" ht="18.75" customHeight="1" x14ac:dyDescent="0.3">
      <c r="A15" s="98"/>
      <c r="B15" s="64">
        <v>2024</v>
      </c>
      <c r="C15" s="49" t="s">
        <v>56</v>
      </c>
      <c r="D15" s="49"/>
      <c r="E15" s="44">
        <v>3275.4</v>
      </c>
      <c r="F15" s="41" t="s">
        <v>57</v>
      </c>
    </row>
    <row r="16" spans="1:6" ht="18.75" customHeight="1" x14ac:dyDescent="0.3">
      <c r="A16" s="98"/>
      <c r="B16" s="63">
        <v>2025</v>
      </c>
      <c r="C16" s="52" t="s">
        <v>56</v>
      </c>
      <c r="D16" s="52"/>
      <c r="E16" s="47">
        <v>3822.4</v>
      </c>
      <c r="F16" s="48" t="s">
        <v>57</v>
      </c>
    </row>
    <row r="17" spans="1:6" ht="48.75" customHeight="1" x14ac:dyDescent="0.3">
      <c r="A17" s="98"/>
      <c r="B17" s="103" t="s">
        <v>104</v>
      </c>
      <c r="C17" s="100"/>
      <c r="D17" s="100"/>
      <c r="E17" s="100"/>
      <c r="F17" s="101"/>
    </row>
    <row r="18" spans="1:6" ht="18.75" customHeight="1" x14ac:dyDescent="0.3">
      <c r="A18" s="98"/>
      <c r="B18" s="104">
        <f>E19+E20+E21+E22+E23</f>
        <v>122.1</v>
      </c>
      <c r="C18" s="102"/>
      <c r="D18" s="102"/>
      <c r="E18" s="102"/>
      <c r="F18" s="41" t="s">
        <v>58</v>
      </c>
    </row>
    <row r="19" spans="1:6" ht="18.75" customHeight="1" x14ac:dyDescent="0.3">
      <c r="A19" s="98"/>
      <c r="B19" s="42">
        <v>2021</v>
      </c>
      <c r="C19" s="49" t="s">
        <v>56</v>
      </c>
      <c r="D19" s="49"/>
      <c r="E19" s="44">
        <v>122.1</v>
      </c>
      <c r="F19" s="41" t="s">
        <v>57</v>
      </c>
    </row>
    <row r="20" spans="1:6" ht="18.75" customHeight="1" x14ac:dyDescent="0.3">
      <c r="A20" s="98"/>
      <c r="B20" s="42">
        <v>2022</v>
      </c>
      <c r="C20" s="49" t="s">
        <v>56</v>
      </c>
      <c r="D20" s="49"/>
      <c r="E20" s="44">
        <v>0</v>
      </c>
      <c r="F20" s="41" t="s">
        <v>57</v>
      </c>
    </row>
    <row r="21" spans="1:6" ht="18.75" customHeight="1" x14ac:dyDescent="0.3">
      <c r="A21" s="98"/>
      <c r="B21" s="42">
        <v>2023</v>
      </c>
      <c r="C21" s="49" t="s">
        <v>56</v>
      </c>
      <c r="D21" s="49"/>
      <c r="E21" s="44">
        <v>0</v>
      </c>
      <c r="F21" s="41" t="s">
        <v>57</v>
      </c>
    </row>
    <row r="22" spans="1:6" ht="18.75" customHeight="1" x14ac:dyDescent="0.3">
      <c r="A22" s="98"/>
      <c r="B22" s="64">
        <v>2024</v>
      </c>
      <c r="C22" s="49" t="s">
        <v>56</v>
      </c>
      <c r="D22" s="49"/>
      <c r="E22" s="44">
        <v>0</v>
      </c>
      <c r="F22" s="41" t="s">
        <v>57</v>
      </c>
    </row>
    <row r="23" spans="1:6" ht="18.75" customHeight="1" x14ac:dyDescent="0.3">
      <c r="A23" s="98"/>
      <c r="B23" s="63">
        <v>2025</v>
      </c>
      <c r="C23" s="52" t="s">
        <v>56</v>
      </c>
      <c r="D23" s="52"/>
      <c r="E23" s="47">
        <v>0</v>
      </c>
      <c r="F23" s="48" t="s">
        <v>57</v>
      </c>
    </row>
    <row r="24" spans="1:6" ht="45" customHeight="1" x14ac:dyDescent="0.3">
      <c r="A24" s="98"/>
      <c r="B24" s="103" t="s">
        <v>4</v>
      </c>
      <c r="C24" s="100"/>
      <c r="D24" s="100"/>
      <c r="E24" s="100"/>
      <c r="F24" s="101"/>
    </row>
    <row r="25" spans="1:6" ht="18.75" customHeight="1" x14ac:dyDescent="0.3">
      <c r="A25" s="98"/>
      <c r="B25" s="104">
        <f>E26+E27+E28+E29+E30</f>
        <v>3.5</v>
      </c>
      <c r="C25" s="105"/>
      <c r="D25" s="105"/>
      <c r="E25" s="105"/>
      <c r="F25" s="41" t="s">
        <v>58</v>
      </c>
    </row>
    <row r="26" spans="1:6" ht="18.75" customHeight="1" x14ac:dyDescent="0.3">
      <c r="A26" s="98"/>
      <c r="B26" s="42">
        <v>2021</v>
      </c>
      <c r="C26" s="50" t="s">
        <v>56</v>
      </c>
      <c r="D26" s="50"/>
      <c r="E26" s="44">
        <v>0.7</v>
      </c>
      <c r="F26" s="41" t="s">
        <v>57</v>
      </c>
    </row>
    <row r="27" spans="1:6" ht="18.75" customHeight="1" x14ac:dyDescent="0.3">
      <c r="A27" s="98"/>
      <c r="B27" s="42">
        <v>2022</v>
      </c>
      <c r="C27" s="50" t="s">
        <v>56</v>
      </c>
      <c r="D27" s="50"/>
      <c r="E27" s="44">
        <v>0.7</v>
      </c>
      <c r="F27" s="41" t="s">
        <v>57</v>
      </c>
    </row>
    <row r="28" spans="1:6" ht="18.75" customHeight="1" x14ac:dyDescent="0.3">
      <c r="A28" s="98"/>
      <c r="B28" s="42">
        <v>2023</v>
      </c>
      <c r="C28" s="50" t="s">
        <v>56</v>
      </c>
      <c r="D28" s="50"/>
      <c r="E28" s="44">
        <v>0.7</v>
      </c>
      <c r="F28" s="41" t="s">
        <v>57</v>
      </c>
    </row>
    <row r="29" spans="1:6" ht="18.75" customHeight="1" x14ac:dyDescent="0.3">
      <c r="A29" s="98"/>
      <c r="B29" s="42">
        <v>2024</v>
      </c>
      <c r="C29" s="50" t="s">
        <v>56</v>
      </c>
      <c r="D29" s="50"/>
      <c r="E29" s="44">
        <v>0.7</v>
      </c>
      <c r="F29" s="41" t="s">
        <v>57</v>
      </c>
    </row>
    <row r="30" spans="1:6" ht="18.75" customHeight="1" x14ac:dyDescent="0.3">
      <c r="A30" s="98"/>
      <c r="B30" s="45">
        <v>2025</v>
      </c>
      <c r="C30" s="50" t="s">
        <v>56</v>
      </c>
      <c r="D30" s="50"/>
      <c r="E30" s="44">
        <v>0.7</v>
      </c>
      <c r="F30" s="41" t="s">
        <v>57</v>
      </c>
    </row>
    <row r="31" spans="1:6" ht="42.75" customHeight="1" x14ac:dyDescent="0.3">
      <c r="A31" s="98"/>
      <c r="B31" s="103" t="s">
        <v>86</v>
      </c>
      <c r="C31" s="100"/>
      <c r="D31" s="100"/>
      <c r="E31" s="100"/>
      <c r="F31" s="101"/>
    </row>
    <row r="32" spans="1:6" ht="18.75" customHeight="1" x14ac:dyDescent="0.3">
      <c r="A32" s="98"/>
      <c r="B32" s="106">
        <f>E33+E34+E35+E36+E37</f>
        <v>718.8</v>
      </c>
      <c r="C32" s="105"/>
      <c r="D32" s="105"/>
      <c r="E32" s="105"/>
      <c r="F32" s="41" t="s">
        <v>58</v>
      </c>
    </row>
    <row r="33" spans="1:6" ht="18.75" customHeight="1" x14ac:dyDescent="0.3">
      <c r="A33" s="98"/>
      <c r="B33" s="42">
        <v>2021</v>
      </c>
      <c r="C33" s="49" t="s">
        <v>56</v>
      </c>
      <c r="D33" s="49"/>
      <c r="E33" s="89">
        <v>137.30000000000001</v>
      </c>
      <c r="F33" s="41" t="s">
        <v>57</v>
      </c>
    </row>
    <row r="34" spans="1:6" ht="18.75" customHeight="1" x14ac:dyDescent="0.3">
      <c r="A34" s="98"/>
      <c r="B34" s="42">
        <v>2022</v>
      </c>
      <c r="C34" s="49" t="s">
        <v>56</v>
      </c>
      <c r="D34" s="49"/>
      <c r="E34" s="89">
        <v>151.6</v>
      </c>
      <c r="F34" s="41" t="s">
        <v>57</v>
      </c>
    </row>
    <row r="35" spans="1:6" ht="18.75" customHeight="1" x14ac:dyDescent="0.3">
      <c r="A35" s="98"/>
      <c r="B35" s="42">
        <v>2023</v>
      </c>
      <c r="C35" s="49" t="s">
        <v>56</v>
      </c>
      <c r="D35" s="49"/>
      <c r="E35" s="89">
        <v>147.69999999999999</v>
      </c>
      <c r="F35" s="41" t="s">
        <v>57</v>
      </c>
    </row>
    <row r="36" spans="1:6" ht="18.75" customHeight="1" x14ac:dyDescent="0.3">
      <c r="A36" s="98"/>
      <c r="B36" s="42">
        <v>2024</v>
      </c>
      <c r="C36" s="49" t="s">
        <v>56</v>
      </c>
      <c r="D36" s="49"/>
      <c r="E36" s="89">
        <v>153.1</v>
      </c>
      <c r="F36" s="41" t="s">
        <v>57</v>
      </c>
    </row>
    <row r="37" spans="1:6" ht="18.75" customHeight="1" x14ac:dyDescent="0.3">
      <c r="A37" s="99"/>
      <c r="B37" s="45">
        <v>2025</v>
      </c>
      <c r="C37" s="52" t="s">
        <v>56</v>
      </c>
      <c r="D37" s="52"/>
      <c r="E37" s="90">
        <v>129.1</v>
      </c>
      <c r="F37" s="48" t="s">
        <v>57</v>
      </c>
    </row>
    <row r="38" spans="1:6" ht="18.75" customHeight="1" x14ac:dyDescent="0.3">
      <c r="A38" s="5"/>
      <c r="B38" s="68"/>
      <c r="C38" s="9"/>
      <c r="D38" s="9"/>
      <c r="E38" s="12"/>
      <c r="F38" s="9"/>
    </row>
    <row r="39" spans="1:6" ht="18.75" customHeight="1" x14ac:dyDescent="0.3">
      <c r="A39" s="80"/>
      <c r="B39" s="42"/>
      <c r="C39" s="49"/>
      <c r="D39" s="49"/>
      <c r="E39" s="51"/>
      <c r="F39" s="43"/>
    </row>
    <row r="40" spans="1:6" ht="18.75" customHeight="1" x14ac:dyDescent="0.3">
      <c r="A40" s="94" t="s">
        <v>114</v>
      </c>
      <c r="B40" s="94"/>
      <c r="C40" s="94"/>
      <c r="D40" s="94"/>
      <c r="E40" s="94"/>
      <c r="F40" s="94"/>
    </row>
    <row r="41" spans="1:6" ht="18.75" customHeight="1" x14ac:dyDescent="0.3">
      <c r="A41" s="94"/>
      <c r="B41" s="94"/>
      <c r="C41" s="94"/>
      <c r="D41" s="94"/>
      <c r="E41" s="94"/>
      <c r="F41" s="94"/>
    </row>
    <row r="42" spans="1:6" ht="18.75" customHeight="1" x14ac:dyDescent="0.3">
      <c r="A42" s="94"/>
      <c r="B42" s="94"/>
      <c r="C42" s="94"/>
      <c r="D42" s="94"/>
      <c r="E42" s="94"/>
      <c r="F42" s="94"/>
    </row>
    <row r="43" spans="1:6" ht="18.75" customHeight="1" x14ac:dyDescent="0.3">
      <c r="A43" s="84"/>
      <c r="B43" s="84"/>
      <c r="C43" s="84"/>
      <c r="D43" s="84"/>
      <c r="E43" s="84"/>
      <c r="F43" s="84"/>
    </row>
    <row r="44" spans="1:6" ht="18.75" customHeight="1" x14ac:dyDescent="0.3">
      <c r="A44" s="5"/>
      <c r="B44" s="34"/>
      <c r="C44" s="9"/>
      <c r="D44" s="9"/>
      <c r="E44" s="12"/>
      <c r="F44" s="9"/>
    </row>
    <row r="45" spans="1:6" ht="43.5" customHeight="1" x14ac:dyDescent="0.3">
      <c r="A45" s="97" t="s">
        <v>85</v>
      </c>
      <c r="B45" s="100" t="s">
        <v>3</v>
      </c>
      <c r="C45" s="100"/>
      <c r="D45" s="100"/>
      <c r="E45" s="100"/>
      <c r="F45" s="101"/>
    </row>
    <row r="46" spans="1:6" ht="24" customHeight="1" x14ac:dyDescent="0.3">
      <c r="A46" s="98"/>
      <c r="B46" s="102">
        <f>E47+E48+E49+E50+E51</f>
        <v>6871.4000000000005</v>
      </c>
      <c r="C46" s="102"/>
      <c r="D46" s="102"/>
      <c r="E46" s="102"/>
      <c r="F46" s="41" t="s">
        <v>58</v>
      </c>
    </row>
    <row r="47" spans="1:6" ht="18.75" customHeight="1" x14ac:dyDescent="0.3">
      <c r="A47" s="98"/>
      <c r="B47" s="42">
        <v>2021</v>
      </c>
      <c r="C47" s="43" t="s">
        <v>56</v>
      </c>
      <c r="D47" s="43"/>
      <c r="E47" s="44">
        <v>1497</v>
      </c>
      <c r="F47" s="41" t="s">
        <v>57</v>
      </c>
    </row>
    <row r="48" spans="1:6" ht="18.75" customHeight="1" x14ac:dyDescent="0.3">
      <c r="A48" s="98"/>
      <c r="B48" s="42">
        <v>2022</v>
      </c>
      <c r="C48" s="43" t="s">
        <v>56</v>
      </c>
      <c r="D48" s="43"/>
      <c r="E48" s="44">
        <v>1871.8</v>
      </c>
      <c r="F48" s="41" t="s">
        <v>57</v>
      </c>
    </row>
    <row r="49" spans="1:6" ht="18.75" customHeight="1" x14ac:dyDescent="0.3">
      <c r="A49" s="98"/>
      <c r="B49" s="42">
        <v>2023</v>
      </c>
      <c r="C49" s="43" t="s">
        <v>56</v>
      </c>
      <c r="D49" s="43"/>
      <c r="E49" s="44">
        <v>1077.3</v>
      </c>
      <c r="F49" s="41" t="s">
        <v>57</v>
      </c>
    </row>
    <row r="50" spans="1:6" ht="18.75" customHeight="1" x14ac:dyDescent="0.3">
      <c r="A50" s="98"/>
      <c r="B50" s="42">
        <v>2024</v>
      </c>
      <c r="C50" s="43" t="s">
        <v>56</v>
      </c>
      <c r="D50" s="43"/>
      <c r="E50" s="44">
        <v>1136</v>
      </c>
      <c r="F50" s="41" t="s">
        <v>57</v>
      </c>
    </row>
    <row r="51" spans="1:6" ht="18.75" customHeight="1" x14ac:dyDescent="0.3">
      <c r="A51" s="98"/>
      <c r="B51" s="45">
        <v>2025</v>
      </c>
      <c r="C51" s="46" t="s">
        <v>56</v>
      </c>
      <c r="D51" s="46"/>
      <c r="E51" s="47">
        <v>1289.3</v>
      </c>
      <c r="F51" s="48" t="s">
        <v>57</v>
      </c>
    </row>
    <row r="52" spans="1:6" ht="43.5" customHeight="1" x14ac:dyDescent="0.3">
      <c r="A52" s="98"/>
      <c r="B52" s="103" t="s">
        <v>70</v>
      </c>
      <c r="C52" s="100"/>
      <c r="D52" s="100"/>
      <c r="E52" s="100"/>
      <c r="F52" s="101"/>
    </row>
    <row r="53" spans="1:6" ht="20.25" customHeight="1" x14ac:dyDescent="0.3">
      <c r="A53" s="98"/>
      <c r="B53" s="104">
        <f>E54+E55+E56+E57+E58</f>
        <v>5965.2</v>
      </c>
      <c r="C53" s="102"/>
      <c r="D53" s="102"/>
      <c r="E53" s="102"/>
      <c r="F53" s="41" t="s">
        <v>58</v>
      </c>
    </row>
    <row r="54" spans="1:6" ht="18.75" customHeight="1" x14ac:dyDescent="0.3">
      <c r="A54" s="98"/>
      <c r="B54" s="42">
        <v>2021</v>
      </c>
      <c r="C54" s="49" t="s">
        <v>56</v>
      </c>
      <c r="D54" s="49"/>
      <c r="E54" s="44">
        <v>1447.5</v>
      </c>
      <c r="F54" s="41" t="s">
        <v>57</v>
      </c>
    </row>
    <row r="55" spans="1:6" ht="18.75" customHeight="1" x14ac:dyDescent="0.3">
      <c r="A55" s="98"/>
      <c r="B55" s="42">
        <v>2022</v>
      </c>
      <c r="C55" s="49" t="s">
        <v>56</v>
      </c>
      <c r="D55" s="49"/>
      <c r="E55" s="44">
        <v>1621.3</v>
      </c>
      <c r="F55" s="41" t="s">
        <v>57</v>
      </c>
    </row>
    <row r="56" spans="1:6" ht="18.75" customHeight="1" x14ac:dyDescent="0.3">
      <c r="A56" s="98"/>
      <c r="B56" s="42">
        <v>2023</v>
      </c>
      <c r="C56" s="49" t="s">
        <v>56</v>
      </c>
      <c r="D56" s="49"/>
      <c r="E56" s="44">
        <v>774.2</v>
      </c>
      <c r="F56" s="41" t="s">
        <v>57</v>
      </c>
    </row>
    <row r="57" spans="1:6" ht="18.75" customHeight="1" x14ac:dyDescent="0.3">
      <c r="A57" s="98"/>
      <c r="B57" s="42">
        <v>2024</v>
      </c>
      <c r="C57" s="49" t="s">
        <v>56</v>
      </c>
      <c r="D57" s="49"/>
      <c r="E57" s="44">
        <v>832.9</v>
      </c>
      <c r="F57" s="41" t="s">
        <v>57</v>
      </c>
    </row>
    <row r="58" spans="1:6" ht="18.75" customHeight="1" x14ac:dyDescent="0.3">
      <c r="A58" s="98"/>
      <c r="B58" s="45">
        <v>2025</v>
      </c>
      <c r="C58" s="49" t="s">
        <v>56</v>
      </c>
      <c r="D58" s="49"/>
      <c r="E58" s="47">
        <v>1289.3</v>
      </c>
      <c r="F58" s="41" t="s">
        <v>57</v>
      </c>
    </row>
    <row r="59" spans="1:6" ht="39.75" customHeight="1" x14ac:dyDescent="0.3">
      <c r="A59" s="98"/>
      <c r="B59" s="103" t="s">
        <v>4</v>
      </c>
      <c r="C59" s="100"/>
      <c r="D59" s="100"/>
      <c r="E59" s="100"/>
      <c r="F59" s="101"/>
    </row>
    <row r="60" spans="1:6" ht="22.5" customHeight="1" x14ac:dyDescent="0.3">
      <c r="A60" s="98"/>
      <c r="B60" s="104">
        <f>E61+E62+E63+E64+E65</f>
        <v>906.2</v>
      </c>
      <c r="C60" s="105"/>
      <c r="D60" s="105"/>
      <c r="E60" s="105"/>
      <c r="F60" s="41" t="s">
        <v>58</v>
      </c>
    </row>
    <row r="61" spans="1:6" ht="18.75" customHeight="1" x14ac:dyDescent="0.3">
      <c r="A61" s="98"/>
      <c r="B61" s="42">
        <v>2021</v>
      </c>
      <c r="C61" s="50" t="s">
        <v>56</v>
      </c>
      <c r="D61" s="50"/>
      <c r="E61" s="44">
        <v>49.5</v>
      </c>
      <c r="F61" s="41" t="s">
        <v>57</v>
      </c>
    </row>
    <row r="62" spans="1:6" ht="18.75" customHeight="1" x14ac:dyDescent="0.3">
      <c r="A62" s="98"/>
      <c r="B62" s="42">
        <v>2022</v>
      </c>
      <c r="C62" s="50" t="s">
        <v>56</v>
      </c>
      <c r="D62" s="50"/>
      <c r="E62" s="44">
        <v>250.5</v>
      </c>
      <c r="F62" s="41" t="s">
        <v>57</v>
      </c>
    </row>
    <row r="63" spans="1:6" ht="18.75" customHeight="1" x14ac:dyDescent="0.3">
      <c r="A63" s="98"/>
      <c r="B63" s="42">
        <v>2023</v>
      </c>
      <c r="C63" s="50" t="s">
        <v>56</v>
      </c>
      <c r="D63" s="50"/>
      <c r="E63" s="44">
        <v>303.10000000000002</v>
      </c>
      <c r="F63" s="41" t="s">
        <v>57</v>
      </c>
    </row>
    <row r="64" spans="1:6" ht="18.75" customHeight="1" x14ac:dyDescent="0.3">
      <c r="A64" s="98"/>
      <c r="B64" s="42">
        <v>2024</v>
      </c>
      <c r="C64" s="50" t="s">
        <v>56</v>
      </c>
      <c r="D64" s="50"/>
      <c r="E64" s="44">
        <v>303.10000000000002</v>
      </c>
      <c r="F64" s="41" t="s">
        <v>57</v>
      </c>
    </row>
    <row r="65" spans="1:6" ht="18.75" customHeight="1" x14ac:dyDescent="0.3">
      <c r="A65" s="98"/>
      <c r="B65" s="45">
        <v>2025</v>
      </c>
      <c r="C65" s="50" t="s">
        <v>56</v>
      </c>
      <c r="D65" s="50"/>
      <c r="E65" s="44">
        <v>0</v>
      </c>
      <c r="F65" s="41" t="s">
        <v>57</v>
      </c>
    </row>
    <row r="66" spans="1:6" ht="43.5" customHeight="1" x14ac:dyDescent="0.3">
      <c r="A66" s="98"/>
      <c r="B66" s="103" t="s">
        <v>86</v>
      </c>
      <c r="C66" s="100"/>
      <c r="D66" s="100"/>
      <c r="E66" s="100"/>
      <c r="F66" s="101"/>
    </row>
    <row r="67" spans="1:6" ht="22.5" customHeight="1" x14ac:dyDescent="0.3">
      <c r="A67" s="98"/>
      <c r="B67" s="106">
        <f>E68+E69+E70+E71+E72</f>
        <v>0</v>
      </c>
      <c r="C67" s="105"/>
      <c r="D67" s="105"/>
      <c r="E67" s="105"/>
      <c r="F67" s="41" t="s">
        <v>58</v>
      </c>
    </row>
    <row r="68" spans="1:6" ht="18.75" customHeight="1" x14ac:dyDescent="0.3">
      <c r="A68" s="98"/>
      <c r="B68" s="42">
        <v>2021</v>
      </c>
      <c r="C68" s="49" t="s">
        <v>56</v>
      </c>
      <c r="D68" s="49"/>
      <c r="E68" s="89">
        <v>0</v>
      </c>
      <c r="F68" s="41" t="s">
        <v>57</v>
      </c>
    </row>
    <row r="69" spans="1:6" ht="18.75" customHeight="1" x14ac:dyDescent="0.3">
      <c r="A69" s="98"/>
      <c r="B69" s="42">
        <v>2022</v>
      </c>
      <c r="C69" s="49" t="s">
        <v>56</v>
      </c>
      <c r="D69" s="49"/>
      <c r="E69" s="89">
        <v>0</v>
      </c>
      <c r="F69" s="41" t="s">
        <v>57</v>
      </c>
    </row>
    <row r="70" spans="1:6" ht="18.75" customHeight="1" x14ac:dyDescent="0.3">
      <c r="A70" s="98"/>
      <c r="B70" s="42">
        <v>2023</v>
      </c>
      <c r="C70" s="49" t="s">
        <v>56</v>
      </c>
      <c r="D70" s="49"/>
      <c r="E70" s="89">
        <v>0</v>
      </c>
      <c r="F70" s="41" t="s">
        <v>57</v>
      </c>
    </row>
    <row r="71" spans="1:6" ht="18.75" customHeight="1" x14ac:dyDescent="0.3">
      <c r="A71" s="98"/>
      <c r="B71" s="42">
        <v>2024</v>
      </c>
      <c r="C71" s="49" t="s">
        <v>56</v>
      </c>
      <c r="D71" s="49"/>
      <c r="E71" s="89">
        <v>0</v>
      </c>
      <c r="F71" s="41" t="s">
        <v>57</v>
      </c>
    </row>
    <row r="72" spans="1:6" ht="18.75" customHeight="1" x14ac:dyDescent="0.3">
      <c r="A72" s="99"/>
      <c r="B72" s="45">
        <v>2025</v>
      </c>
      <c r="C72" s="52" t="s">
        <v>56</v>
      </c>
      <c r="D72" s="52"/>
      <c r="E72" s="90">
        <v>0</v>
      </c>
      <c r="F72" s="48" t="s">
        <v>57</v>
      </c>
    </row>
    <row r="73" spans="1:6" ht="18.75" customHeight="1" x14ac:dyDescent="0.3">
      <c r="A73" s="5"/>
      <c r="B73" s="34"/>
      <c r="C73" s="9"/>
      <c r="D73" s="9"/>
      <c r="E73" s="12"/>
      <c r="F73" s="9"/>
    </row>
    <row r="74" spans="1:6" ht="15.75" customHeight="1" x14ac:dyDescent="0.3">
      <c r="A74" s="5"/>
      <c r="B74" s="34"/>
      <c r="C74" s="9"/>
      <c r="D74" s="9"/>
      <c r="E74" s="12"/>
      <c r="F74" s="9"/>
    </row>
    <row r="75" spans="1:6" ht="18.75" customHeight="1" x14ac:dyDescent="0.3">
      <c r="A75" s="108" t="s">
        <v>110</v>
      </c>
      <c r="B75" s="108"/>
      <c r="C75" s="108"/>
      <c r="D75" s="108"/>
      <c r="E75" s="108"/>
      <c r="F75" s="108"/>
    </row>
    <row r="76" spans="1:6" ht="18.75" customHeight="1" x14ac:dyDescent="0.3">
      <c r="A76" s="54"/>
      <c r="B76" s="54"/>
      <c r="C76" s="54"/>
      <c r="D76" s="54"/>
      <c r="E76" s="54"/>
      <c r="F76" s="54"/>
    </row>
    <row r="77" spans="1:6" ht="18.75" customHeight="1" x14ac:dyDescent="0.3">
      <c r="A77" s="107" t="s">
        <v>87</v>
      </c>
      <c r="B77" s="107"/>
      <c r="C77" s="107"/>
      <c r="D77" s="107"/>
      <c r="E77" s="107"/>
      <c r="F77" s="107"/>
    </row>
    <row r="78" spans="1:6" ht="18.75" customHeight="1" x14ac:dyDescent="0.3">
      <c r="A78" s="54"/>
      <c r="B78" s="54"/>
      <c r="C78" s="54"/>
      <c r="D78" s="54"/>
      <c r="E78" s="54"/>
      <c r="F78" s="54"/>
    </row>
    <row r="79" spans="1:6" ht="18.75" customHeight="1" x14ac:dyDescent="0.3">
      <c r="A79" s="54" t="s">
        <v>68</v>
      </c>
      <c r="B79" s="54"/>
      <c r="C79" s="54"/>
      <c r="D79" s="54"/>
      <c r="E79" s="54"/>
      <c r="F79" s="54"/>
    </row>
    <row r="80" spans="1:6" ht="18.75" customHeight="1" x14ac:dyDescent="0.3">
      <c r="A80" s="54"/>
      <c r="B80" s="54"/>
      <c r="C80" s="54"/>
      <c r="D80" s="54"/>
      <c r="E80" s="54"/>
      <c r="F80" s="54"/>
    </row>
    <row r="81" spans="1:6" ht="18.75" customHeight="1" x14ac:dyDescent="0.3">
      <c r="A81" s="107" t="s">
        <v>71</v>
      </c>
      <c r="B81" s="107"/>
      <c r="C81" s="107"/>
      <c r="D81" s="107"/>
      <c r="E81" s="107"/>
      <c r="F81" s="107"/>
    </row>
    <row r="87" spans="1:6" ht="78.95" customHeight="1" x14ac:dyDescent="0.3"/>
    <row r="89" spans="1:6" ht="84" customHeight="1" x14ac:dyDescent="0.3"/>
    <row r="96" spans="1:6" ht="66.95" customHeight="1" x14ac:dyDescent="0.3"/>
    <row r="103" ht="57" customHeight="1" x14ac:dyDescent="0.3"/>
    <row r="104" ht="18" customHeight="1" x14ac:dyDescent="0.3"/>
    <row r="110" ht="41.45" customHeight="1" x14ac:dyDescent="0.3"/>
    <row r="119" spans="7:10" ht="60" customHeight="1" x14ac:dyDescent="0.3"/>
    <row r="123" spans="7:10" ht="36" customHeight="1" x14ac:dyDescent="0.3">
      <c r="G123" s="6"/>
      <c r="H123" s="6"/>
      <c r="I123" s="6"/>
      <c r="J123" s="6"/>
    </row>
  </sheetData>
  <mergeCells count="24">
    <mergeCell ref="A40:F42"/>
    <mergeCell ref="A81:F81"/>
    <mergeCell ref="A75:F75"/>
    <mergeCell ref="A77:F77"/>
    <mergeCell ref="A45:A72"/>
    <mergeCell ref="B45:F45"/>
    <mergeCell ref="B66:F66"/>
    <mergeCell ref="B67:E67"/>
    <mergeCell ref="B59:F59"/>
    <mergeCell ref="B60:E60"/>
    <mergeCell ref="B46:E46"/>
    <mergeCell ref="B52:F52"/>
    <mergeCell ref="B53:E53"/>
    <mergeCell ref="A3:A37"/>
    <mergeCell ref="B3:F3"/>
    <mergeCell ref="B4:E4"/>
    <mergeCell ref="B10:F10"/>
    <mergeCell ref="B11:E11"/>
    <mergeCell ref="B17:F17"/>
    <mergeCell ref="B18:E18"/>
    <mergeCell ref="B24:F24"/>
    <mergeCell ref="B25:E25"/>
    <mergeCell ref="B31:F31"/>
    <mergeCell ref="B32:E32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1"/>
  <sheetViews>
    <sheetView tabSelected="1" view="pageBreakPreview" topLeftCell="A55" zoomScale="67" zoomScaleNormal="67" zoomScaleSheetLayoutView="67" workbookViewId="0">
      <selection activeCell="F24" sqref="F24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62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09" t="s">
        <v>64</v>
      </c>
      <c r="B6" s="109"/>
      <c r="C6" s="109"/>
      <c r="D6" s="109"/>
      <c r="E6" s="109"/>
      <c r="F6" s="109"/>
      <c r="G6" s="109"/>
      <c r="H6" s="109"/>
      <c r="I6" s="109"/>
    </row>
    <row r="7" spans="1:10" ht="39.6" customHeight="1" x14ac:dyDescent="0.25">
      <c r="A7" s="110" t="s">
        <v>72</v>
      </c>
      <c r="B7" s="110"/>
      <c r="C7" s="110"/>
      <c r="D7" s="110"/>
      <c r="E7" s="110"/>
      <c r="F7" s="110"/>
      <c r="G7" s="110"/>
      <c r="H7" s="110"/>
      <c r="I7" s="110"/>
    </row>
    <row r="8" spans="1:10" ht="18.75" customHeight="1" x14ac:dyDescent="0.25">
      <c r="A8" s="111" t="s">
        <v>6</v>
      </c>
      <c r="B8" s="111" t="s">
        <v>7</v>
      </c>
      <c r="C8" s="112" t="s">
        <v>8</v>
      </c>
      <c r="D8" s="112" t="s">
        <v>9</v>
      </c>
      <c r="E8" s="112"/>
      <c r="F8" s="112"/>
      <c r="G8" s="112"/>
      <c r="H8" s="112"/>
      <c r="I8" s="112"/>
      <c r="J8" s="1"/>
    </row>
    <row r="9" spans="1:10" ht="18.75" x14ac:dyDescent="0.25">
      <c r="A9" s="111"/>
      <c r="B9" s="111"/>
      <c r="C9" s="112"/>
      <c r="D9" s="67" t="s">
        <v>10</v>
      </c>
      <c r="E9" s="67" t="s">
        <v>11</v>
      </c>
      <c r="F9" s="67" t="s">
        <v>89</v>
      </c>
      <c r="G9" s="67" t="s">
        <v>90</v>
      </c>
      <c r="H9" s="67" t="s">
        <v>91</v>
      </c>
      <c r="I9" s="67" t="s">
        <v>12</v>
      </c>
      <c r="J9" s="1"/>
    </row>
    <row r="10" spans="1:10" ht="18.75" x14ac:dyDescent="0.25">
      <c r="A10" s="77">
        <v>1</v>
      </c>
      <c r="B10" s="77">
        <v>2</v>
      </c>
      <c r="C10" s="77">
        <v>3</v>
      </c>
      <c r="D10" s="78">
        <v>4</v>
      </c>
      <c r="E10" s="77">
        <v>5</v>
      </c>
      <c r="F10" s="67">
        <v>6</v>
      </c>
      <c r="G10" s="67">
        <v>7</v>
      </c>
      <c r="H10" s="67">
        <v>8</v>
      </c>
      <c r="I10" s="67">
        <v>9</v>
      </c>
      <c r="J10" s="1"/>
    </row>
    <row r="11" spans="1:10" ht="18.75" customHeight="1" x14ac:dyDescent="0.25">
      <c r="A11" s="29" t="s">
        <v>13</v>
      </c>
      <c r="B11" s="113" t="s">
        <v>73</v>
      </c>
      <c r="C11" s="55" t="s">
        <v>14</v>
      </c>
      <c r="D11" s="56">
        <f>D12+D13+D14+D15+D16</f>
        <v>8881.7013999999999</v>
      </c>
      <c r="E11" s="56">
        <f>E12+E13+E14+E15+E16</f>
        <v>8302.9580900000001</v>
      </c>
      <c r="F11" s="56">
        <f>F12+F13+F14+F15+F16</f>
        <v>5505.7</v>
      </c>
      <c r="G11" s="23">
        <f>G12+G13+G14+G15+G16</f>
        <v>5170.7</v>
      </c>
      <c r="H11" s="23">
        <f>H12+H13+H14+H15+H16</f>
        <v>7504.5999999999995</v>
      </c>
      <c r="I11" s="23">
        <f t="shared" ref="I11:I74" si="0">SUM(D11:H11)</f>
        <v>35365.659489999998</v>
      </c>
      <c r="J11" s="35"/>
    </row>
    <row r="12" spans="1:10" ht="19.5" customHeight="1" x14ac:dyDescent="0.25">
      <c r="A12" s="114" t="s">
        <v>55</v>
      </c>
      <c r="B12" s="113"/>
      <c r="C12" s="57" t="s">
        <v>15</v>
      </c>
      <c r="D12" s="58">
        <f t="shared" ref="D12:H16" si="1">D18+D60+D72+D96+D114+D132+D162</f>
        <v>7827.6014000000005</v>
      </c>
      <c r="E12" s="58">
        <f t="shared" si="1"/>
        <v>7850.6466899999996</v>
      </c>
      <c r="F12" s="58">
        <f t="shared" si="1"/>
        <v>5054.2</v>
      </c>
      <c r="G12" s="58">
        <f t="shared" si="1"/>
        <v>4713.7999999999993</v>
      </c>
      <c r="H12" s="58">
        <f t="shared" si="1"/>
        <v>7374.7999999999993</v>
      </c>
      <c r="I12" s="26">
        <f t="shared" si="0"/>
        <v>32821.048089999997</v>
      </c>
      <c r="J12" s="1"/>
    </row>
    <row r="13" spans="1:10" ht="56.25" x14ac:dyDescent="0.25">
      <c r="A13" s="114"/>
      <c r="B13" s="113"/>
      <c r="C13" s="57" t="s">
        <v>16</v>
      </c>
      <c r="D13" s="58">
        <f t="shared" si="1"/>
        <v>122.1</v>
      </c>
      <c r="E13" s="58">
        <f t="shared" si="1"/>
        <v>0</v>
      </c>
      <c r="F13" s="58">
        <f t="shared" si="1"/>
        <v>0</v>
      </c>
      <c r="G13" s="58">
        <f t="shared" si="1"/>
        <v>0</v>
      </c>
      <c r="H13" s="58">
        <f t="shared" si="1"/>
        <v>0</v>
      </c>
      <c r="I13" s="23">
        <f t="shared" si="0"/>
        <v>122.1</v>
      </c>
      <c r="J13" s="1"/>
    </row>
    <row r="14" spans="1:10" ht="56.25" x14ac:dyDescent="0.25">
      <c r="A14" s="114"/>
      <c r="B14" s="113"/>
      <c r="C14" s="57" t="s">
        <v>17</v>
      </c>
      <c r="D14" s="58">
        <f t="shared" si="1"/>
        <v>794.7</v>
      </c>
      <c r="E14" s="58">
        <f t="shared" si="1"/>
        <v>300.71139999999997</v>
      </c>
      <c r="F14" s="58">
        <f t="shared" si="1"/>
        <v>303.8</v>
      </c>
      <c r="G14" s="58">
        <f t="shared" si="1"/>
        <v>303.8</v>
      </c>
      <c r="H14" s="58">
        <f t="shared" si="1"/>
        <v>0.7</v>
      </c>
      <c r="I14" s="23">
        <f t="shared" si="0"/>
        <v>1703.7113999999999</v>
      </c>
      <c r="J14" s="1"/>
    </row>
    <row r="15" spans="1:10" ht="56.25" x14ac:dyDescent="0.25">
      <c r="A15" s="114"/>
      <c r="B15" s="113"/>
      <c r="C15" s="57" t="s">
        <v>18</v>
      </c>
      <c r="D15" s="58">
        <f t="shared" si="1"/>
        <v>137.30000000000001</v>
      </c>
      <c r="E15" s="58">
        <f t="shared" si="1"/>
        <v>151.6</v>
      </c>
      <c r="F15" s="58">
        <f t="shared" si="1"/>
        <v>147.69999999999999</v>
      </c>
      <c r="G15" s="58">
        <f t="shared" si="1"/>
        <v>153.1</v>
      </c>
      <c r="H15" s="58">
        <f t="shared" si="1"/>
        <v>129.1</v>
      </c>
      <c r="I15" s="23">
        <f t="shared" si="0"/>
        <v>718.8</v>
      </c>
      <c r="J15" s="1"/>
    </row>
    <row r="16" spans="1:10" ht="56.25" x14ac:dyDescent="0.25">
      <c r="A16" s="114"/>
      <c r="B16" s="113"/>
      <c r="C16" s="57" t="s">
        <v>19</v>
      </c>
      <c r="D16" s="58">
        <f t="shared" si="1"/>
        <v>0</v>
      </c>
      <c r="E16" s="58">
        <f t="shared" si="1"/>
        <v>0</v>
      </c>
      <c r="F16" s="58">
        <f t="shared" si="1"/>
        <v>0</v>
      </c>
      <c r="G16" s="58">
        <f t="shared" si="1"/>
        <v>0</v>
      </c>
      <c r="H16" s="58">
        <f t="shared" si="1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13" t="s">
        <v>79</v>
      </c>
      <c r="C17" s="59" t="s">
        <v>14</v>
      </c>
      <c r="D17" s="56">
        <f>D18+D19+D20+D21+D22</f>
        <v>4696.1086600000008</v>
      </c>
      <c r="E17" s="56">
        <f>E18+E19+E20+E21+E22</f>
        <v>4428.82924</v>
      </c>
      <c r="F17" s="56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19930.137900000002</v>
      </c>
      <c r="J17" s="1"/>
    </row>
    <row r="18" spans="1:10" ht="18.75" customHeight="1" x14ac:dyDescent="0.25">
      <c r="A18" s="115" t="s">
        <v>75</v>
      </c>
      <c r="B18" s="113"/>
      <c r="C18" s="60" t="s">
        <v>21</v>
      </c>
      <c r="D18" s="25">
        <f t="shared" ref="D18:H22" si="2">D24+D30+D36+D42+D48+D54</f>
        <v>4436.0086600000004</v>
      </c>
      <c r="E18" s="25">
        <f t="shared" si="2"/>
        <v>4276.5292399999998</v>
      </c>
      <c r="F18" s="25">
        <f t="shared" si="2"/>
        <v>3275.4</v>
      </c>
      <c r="G18" s="27">
        <f t="shared" si="2"/>
        <v>3275.4</v>
      </c>
      <c r="H18" s="27">
        <f t="shared" si="2"/>
        <v>3822.4</v>
      </c>
      <c r="I18" s="23">
        <f t="shared" si="0"/>
        <v>19085.7379</v>
      </c>
      <c r="J18" s="1"/>
    </row>
    <row r="19" spans="1:10" ht="18.75" x14ac:dyDescent="0.25">
      <c r="A19" s="115"/>
      <c r="B19" s="113"/>
      <c r="C19" s="60" t="s">
        <v>22</v>
      </c>
      <c r="D19" s="25">
        <f t="shared" si="2"/>
        <v>122.1</v>
      </c>
      <c r="E19" s="25">
        <f t="shared" si="2"/>
        <v>0</v>
      </c>
      <c r="F19" s="25">
        <f t="shared" si="2"/>
        <v>0</v>
      </c>
      <c r="G19" s="27">
        <f t="shared" si="2"/>
        <v>0</v>
      </c>
      <c r="H19" s="27">
        <f t="shared" si="2"/>
        <v>0</v>
      </c>
      <c r="I19" s="23">
        <f t="shared" si="0"/>
        <v>122.1</v>
      </c>
      <c r="J19" s="1"/>
    </row>
    <row r="20" spans="1:10" ht="18.75" x14ac:dyDescent="0.25">
      <c r="A20" s="115"/>
      <c r="B20" s="113"/>
      <c r="C20" s="60" t="s">
        <v>23</v>
      </c>
      <c r="D20" s="25">
        <f t="shared" si="2"/>
        <v>0.7</v>
      </c>
      <c r="E20" s="25">
        <f t="shared" si="2"/>
        <v>0.7</v>
      </c>
      <c r="F20" s="25">
        <f t="shared" si="2"/>
        <v>0.7</v>
      </c>
      <c r="G20" s="27">
        <f t="shared" si="2"/>
        <v>0.7</v>
      </c>
      <c r="H20" s="27">
        <f t="shared" si="2"/>
        <v>0.7</v>
      </c>
      <c r="I20" s="23">
        <f t="shared" si="0"/>
        <v>3.5</v>
      </c>
      <c r="J20" s="1"/>
    </row>
    <row r="21" spans="1:10" ht="18.75" x14ac:dyDescent="0.25">
      <c r="A21" s="115"/>
      <c r="B21" s="113"/>
      <c r="C21" s="60" t="s">
        <v>24</v>
      </c>
      <c r="D21" s="25">
        <f t="shared" si="2"/>
        <v>137.30000000000001</v>
      </c>
      <c r="E21" s="25">
        <f t="shared" si="2"/>
        <v>151.6</v>
      </c>
      <c r="F21" s="25">
        <f t="shared" si="2"/>
        <v>147.69999999999999</v>
      </c>
      <c r="G21" s="27">
        <f t="shared" si="2"/>
        <v>153.1</v>
      </c>
      <c r="H21" s="27">
        <f t="shared" si="2"/>
        <v>129.1</v>
      </c>
      <c r="I21" s="23">
        <f t="shared" si="0"/>
        <v>718.8</v>
      </c>
      <c r="J21" s="1"/>
    </row>
    <row r="22" spans="1:10" ht="18.75" x14ac:dyDescent="0.25">
      <c r="A22" s="115"/>
      <c r="B22" s="113"/>
      <c r="C22" s="60" t="s">
        <v>25</v>
      </c>
      <c r="D22" s="25">
        <f t="shared" si="2"/>
        <v>0</v>
      </c>
      <c r="E22" s="25">
        <f t="shared" si="2"/>
        <v>0</v>
      </c>
      <c r="F22" s="25">
        <f t="shared" si="2"/>
        <v>0</v>
      </c>
      <c r="G22" s="27">
        <f t="shared" si="2"/>
        <v>0</v>
      </c>
      <c r="H22" s="27">
        <f t="shared" si="2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13" t="s">
        <v>79</v>
      </c>
      <c r="C23" s="59" t="s">
        <v>14</v>
      </c>
      <c r="D23" s="56">
        <f>D24+D25+D26+D27+D28</f>
        <v>2753.52585</v>
      </c>
      <c r="E23" s="56">
        <f>E24+E25+E26+E27+E28</f>
        <v>2589.9859599999995</v>
      </c>
      <c r="F23" s="56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11592.441920000001</v>
      </c>
      <c r="J23" s="1"/>
    </row>
    <row r="24" spans="1:10" ht="18.75" customHeight="1" x14ac:dyDescent="0.25">
      <c r="A24" s="114" t="s">
        <v>76</v>
      </c>
      <c r="B24" s="113"/>
      <c r="C24" s="60" t="s">
        <v>21</v>
      </c>
      <c r="D24" s="25">
        <v>2493.4258500000001</v>
      </c>
      <c r="E24" s="25">
        <v>2437.6859599999998</v>
      </c>
      <c r="F24" s="25">
        <v>1553.5</v>
      </c>
      <c r="G24" s="22">
        <v>1553.5301099999999</v>
      </c>
      <c r="H24" s="22">
        <v>2709.9</v>
      </c>
      <c r="I24" s="23">
        <f t="shared" si="0"/>
        <v>10748.04192</v>
      </c>
      <c r="J24" s="1"/>
    </row>
    <row r="25" spans="1:10" ht="18.75" x14ac:dyDescent="0.25">
      <c r="A25" s="114"/>
      <c r="B25" s="113"/>
      <c r="C25" s="60" t="s">
        <v>22</v>
      </c>
      <c r="D25" s="25">
        <v>122.1</v>
      </c>
      <c r="E25" s="25">
        <v>0</v>
      </c>
      <c r="F25" s="25">
        <v>0</v>
      </c>
      <c r="G25" s="22">
        <v>0</v>
      </c>
      <c r="H25" s="22">
        <v>0</v>
      </c>
      <c r="I25" s="23">
        <f t="shared" si="0"/>
        <v>122.1</v>
      </c>
      <c r="J25" s="1"/>
    </row>
    <row r="26" spans="1:10" ht="18.75" x14ac:dyDescent="0.25">
      <c r="A26" s="114"/>
      <c r="B26" s="113"/>
      <c r="C26" s="60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14"/>
      <c r="B27" s="113"/>
      <c r="C27" s="60" t="s">
        <v>24</v>
      </c>
      <c r="D27" s="25">
        <v>137.30000000000001</v>
      </c>
      <c r="E27" s="25">
        <v>151.6</v>
      </c>
      <c r="F27" s="25">
        <v>147.69999999999999</v>
      </c>
      <c r="G27" s="22">
        <v>153.1</v>
      </c>
      <c r="H27" s="22">
        <v>129.1</v>
      </c>
      <c r="I27" s="23">
        <f t="shared" si="0"/>
        <v>718.8</v>
      </c>
      <c r="J27" s="1"/>
    </row>
    <row r="28" spans="1:10" ht="18.75" x14ac:dyDescent="0.25">
      <c r="A28" s="114"/>
      <c r="B28" s="113"/>
      <c r="C28" s="60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79" t="s">
        <v>27</v>
      </c>
      <c r="B29" s="113" t="s">
        <v>79</v>
      </c>
      <c r="C29" s="59" t="s">
        <v>14</v>
      </c>
      <c r="D29" s="56">
        <f>D30+D31+D32+D33+D34</f>
        <v>0.1</v>
      </c>
      <c r="E29" s="56">
        <f>E30+E31+E32+E33+E34</f>
        <v>2</v>
      </c>
      <c r="F29" s="56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16" t="s">
        <v>28</v>
      </c>
      <c r="B30" s="113"/>
      <c r="C30" s="60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17"/>
      <c r="B31" s="113"/>
      <c r="C31" s="60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17"/>
      <c r="B32" s="113"/>
      <c r="C32" s="60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17"/>
      <c r="B33" s="113"/>
      <c r="C33" s="60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18"/>
      <c r="B34" s="113"/>
      <c r="C34" s="60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79" t="s">
        <v>29</v>
      </c>
      <c r="B35" s="119" t="s">
        <v>79</v>
      </c>
      <c r="C35" s="33" t="s">
        <v>14</v>
      </c>
      <c r="D35" s="23">
        <f>D36+D37+D38+D39+D40</f>
        <v>149.43600000000001</v>
      </c>
      <c r="E35" s="23">
        <f>E36+E37+E38+E39+E40</f>
        <v>149.4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744.53599999999994</v>
      </c>
      <c r="J35" s="1"/>
    </row>
    <row r="36" spans="1:10" ht="18.75" customHeight="1" x14ac:dyDescent="0.25">
      <c r="A36" s="116" t="s">
        <v>65</v>
      </c>
      <c r="B36" s="119"/>
      <c r="C36" s="78" t="s">
        <v>21</v>
      </c>
      <c r="D36" s="22">
        <v>149.43600000000001</v>
      </c>
      <c r="E36" s="22">
        <v>149.4</v>
      </c>
      <c r="F36" s="22">
        <v>149.4</v>
      </c>
      <c r="G36" s="22">
        <v>149.4</v>
      </c>
      <c r="H36" s="22">
        <v>146.9</v>
      </c>
      <c r="I36" s="23">
        <f t="shared" si="0"/>
        <v>744.53599999999994</v>
      </c>
      <c r="J36" s="1"/>
    </row>
    <row r="37" spans="1:10" ht="18.75" x14ac:dyDescent="0.25">
      <c r="A37" s="117"/>
      <c r="B37" s="119"/>
      <c r="C37" s="78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17"/>
      <c r="B38" s="119"/>
      <c r="C38" s="78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17"/>
      <c r="B39" s="119"/>
      <c r="C39" s="78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18"/>
      <c r="B40" s="119"/>
      <c r="C40" s="78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79" t="s">
        <v>66</v>
      </c>
      <c r="B41" s="119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16" t="s">
        <v>30</v>
      </c>
      <c r="B42" s="119"/>
      <c r="C42" s="78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17"/>
      <c r="B43" s="119"/>
      <c r="C43" s="78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17"/>
      <c r="B44" s="119"/>
      <c r="C44" s="78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17"/>
      <c r="B45" s="119"/>
      <c r="C45" s="78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18"/>
      <c r="B46" s="119"/>
      <c r="C46" s="78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79" t="s">
        <v>32</v>
      </c>
      <c r="B47" s="119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16" t="s">
        <v>31</v>
      </c>
      <c r="B48" s="119"/>
      <c r="C48" s="78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17"/>
      <c r="B49" s="119"/>
      <c r="C49" s="78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17"/>
      <c r="B50" s="119"/>
      <c r="C50" s="78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17"/>
      <c r="B51" s="119"/>
      <c r="C51" s="78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18"/>
      <c r="B52" s="119"/>
      <c r="C52" s="78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79" t="s">
        <v>67</v>
      </c>
      <c r="B53" s="119" t="s">
        <v>79</v>
      </c>
      <c r="C53" s="33" t="s">
        <v>14</v>
      </c>
      <c r="D53" s="23">
        <f>D54+D55+D56+D57+D58</f>
        <v>1792.5468100000001</v>
      </c>
      <c r="E53" s="23">
        <f>E54+E55+E56+E57+E58</f>
        <v>1664.94328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7500.0599800000009</v>
      </c>
      <c r="J53" s="1"/>
    </row>
    <row r="54" spans="1:10" ht="18.75" customHeight="1" x14ac:dyDescent="0.25">
      <c r="A54" s="119" t="s">
        <v>33</v>
      </c>
      <c r="B54" s="119"/>
      <c r="C54" s="78" t="s">
        <v>21</v>
      </c>
      <c r="D54" s="22">
        <v>1792.5468100000001</v>
      </c>
      <c r="E54" s="22">
        <v>1664.94328</v>
      </c>
      <c r="F54" s="22">
        <v>1548</v>
      </c>
      <c r="G54" s="22">
        <v>1547.9698900000001</v>
      </c>
      <c r="H54" s="22">
        <v>946.6</v>
      </c>
      <c r="I54" s="23">
        <f t="shared" si="0"/>
        <v>7500.0599800000009</v>
      </c>
      <c r="J54" s="1"/>
    </row>
    <row r="55" spans="1:10" ht="18.75" x14ac:dyDescent="0.25">
      <c r="A55" s="119"/>
      <c r="B55" s="119"/>
      <c r="C55" s="78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19"/>
      <c r="B56" s="119"/>
      <c r="C56" s="78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19"/>
      <c r="B57" s="119"/>
      <c r="C57" s="78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19"/>
      <c r="B58" s="119"/>
      <c r="C58" s="78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19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20" t="s">
        <v>77</v>
      </c>
      <c r="B60" s="119"/>
      <c r="C60" s="78" t="s">
        <v>21</v>
      </c>
      <c r="D60" s="27">
        <f t="shared" ref="D60:H64" si="3">D66</f>
        <v>3.6</v>
      </c>
      <c r="E60" s="27">
        <f t="shared" si="3"/>
        <v>15.6</v>
      </c>
      <c r="F60" s="27">
        <f>F66</f>
        <v>15.6</v>
      </c>
      <c r="G60" s="27">
        <f t="shared" si="3"/>
        <v>15.6</v>
      </c>
      <c r="H60" s="27">
        <f t="shared" si="3"/>
        <v>17</v>
      </c>
      <c r="I60" s="23">
        <f t="shared" si="0"/>
        <v>67.400000000000006</v>
      </c>
      <c r="J60" s="1"/>
    </row>
    <row r="61" spans="1:10" ht="18.75" x14ac:dyDescent="0.25">
      <c r="A61" s="121"/>
      <c r="B61" s="119"/>
      <c r="C61" s="78" t="s">
        <v>22</v>
      </c>
      <c r="D61" s="27">
        <f t="shared" si="3"/>
        <v>0</v>
      </c>
      <c r="E61" s="27">
        <f t="shared" si="3"/>
        <v>0</v>
      </c>
      <c r="F61" s="27">
        <f t="shared" si="3"/>
        <v>0</v>
      </c>
      <c r="G61" s="27">
        <f t="shared" si="3"/>
        <v>0</v>
      </c>
      <c r="H61" s="27">
        <f t="shared" si="3"/>
        <v>0</v>
      </c>
      <c r="I61" s="23">
        <f t="shared" si="0"/>
        <v>0</v>
      </c>
      <c r="J61" s="1"/>
    </row>
    <row r="62" spans="1:10" ht="18.75" x14ac:dyDescent="0.25">
      <c r="A62" s="121"/>
      <c r="B62" s="119"/>
      <c r="C62" s="78" t="s">
        <v>23</v>
      </c>
      <c r="D62" s="27">
        <f t="shared" si="3"/>
        <v>0</v>
      </c>
      <c r="E62" s="27">
        <f t="shared" si="3"/>
        <v>0</v>
      </c>
      <c r="F62" s="27">
        <f t="shared" si="3"/>
        <v>0</v>
      </c>
      <c r="G62" s="27">
        <f t="shared" si="3"/>
        <v>0</v>
      </c>
      <c r="H62" s="27">
        <f t="shared" si="3"/>
        <v>0</v>
      </c>
      <c r="I62" s="23">
        <f t="shared" si="0"/>
        <v>0</v>
      </c>
      <c r="J62" s="1"/>
    </row>
    <row r="63" spans="1:10" ht="18.75" x14ac:dyDescent="0.25">
      <c r="A63" s="121"/>
      <c r="B63" s="119"/>
      <c r="C63" s="78" t="s">
        <v>24</v>
      </c>
      <c r="D63" s="27">
        <f t="shared" si="3"/>
        <v>0</v>
      </c>
      <c r="E63" s="27">
        <f t="shared" si="3"/>
        <v>0</v>
      </c>
      <c r="F63" s="27">
        <f t="shared" si="3"/>
        <v>0</v>
      </c>
      <c r="G63" s="27">
        <f t="shared" si="3"/>
        <v>0</v>
      </c>
      <c r="H63" s="27">
        <f t="shared" si="3"/>
        <v>0</v>
      </c>
      <c r="I63" s="23">
        <f t="shared" si="0"/>
        <v>0</v>
      </c>
      <c r="J63" s="1"/>
    </row>
    <row r="64" spans="1:10" ht="18.75" x14ac:dyDescent="0.25">
      <c r="A64" s="122"/>
      <c r="B64" s="119"/>
      <c r="C64" s="78" t="s">
        <v>25</v>
      </c>
      <c r="D64" s="27">
        <f t="shared" si="3"/>
        <v>0</v>
      </c>
      <c r="E64" s="27">
        <f t="shared" si="3"/>
        <v>0</v>
      </c>
      <c r="F64" s="27">
        <f t="shared" si="3"/>
        <v>0</v>
      </c>
      <c r="G64" s="27">
        <f t="shared" si="3"/>
        <v>0</v>
      </c>
      <c r="H64" s="27">
        <f t="shared" si="3"/>
        <v>0</v>
      </c>
      <c r="I64" s="23">
        <f t="shared" si="0"/>
        <v>0</v>
      </c>
      <c r="J64" s="1"/>
    </row>
    <row r="65" spans="1:10" ht="17.45" customHeight="1" x14ac:dyDescent="0.25">
      <c r="A65" s="79" t="s">
        <v>59</v>
      </c>
      <c r="B65" s="119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19" t="s">
        <v>60</v>
      </c>
      <c r="B66" s="119"/>
      <c r="C66" s="78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19"/>
      <c r="B67" s="119"/>
      <c r="C67" s="78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19"/>
      <c r="B68" s="119"/>
      <c r="C68" s="78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19"/>
      <c r="B69" s="119"/>
      <c r="C69" s="78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19"/>
      <c r="B70" s="119"/>
      <c r="C70" s="78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19" t="s">
        <v>79</v>
      </c>
      <c r="C71" s="33" t="s">
        <v>14</v>
      </c>
      <c r="D71" s="23">
        <f>D72+D73+D74+D75+D76</f>
        <v>1496.98046</v>
      </c>
      <c r="E71" s="23">
        <f>E72+E73+E74+E75+E76</f>
        <v>1871.7672199999997</v>
      </c>
      <c r="F71" s="23">
        <f t="shared" ref="F71:H71" si="4">F72+F73+F74+F75+F76</f>
        <v>1077.3000000000002</v>
      </c>
      <c r="G71" s="23">
        <f t="shared" si="4"/>
        <v>1136</v>
      </c>
      <c r="H71" s="23">
        <f t="shared" si="4"/>
        <v>1289.3</v>
      </c>
      <c r="I71" s="23">
        <f t="shared" si="0"/>
        <v>6871.3476799999999</v>
      </c>
      <c r="J71" s="1"/>
    </row>
    <row r="72" spans="1:10" ht="21" customHeight="1" x14ac:dyDescent="0.25">
      <c r="A72" s="120" t="s">
        <v>78</v>
      </c>
      <c r="B72" s="119"/>
      <c r="C72" s="78" t="s">
        <v>21</v>
      </c>
      <c r="D72" s="24">
        <f>D78+D84+D90</f>
        <v>1447.5</v>
      </c>
      <c r="E72" s="24">
        <f t="shared" ref="E72:H72" si="5">E78+E84+E90</f>
        <v>1621.2558199999999</v>
      </c>
      <c r="F72" s="24">
        <f t="shared" si="5"/>
        <v>774.2</v>
      </c>
      <c r="G72" s="24">
        <f t="shared" si="5"/>
        <v>832.9</v>
      </c>
      <c r="H72" s="24">
        <f t="shared" si="5"/>
        <v>1289.3</v>
      </c>
      <c r="I72" s="23">
        <f t="shared" si="0"/>
        <v>5965.1558199999999</v>
      </c>
      <c r="J72" s="1"/>
    </row>
    <row r="73" spans="1:10" ht="18.75" x14ac:dyDescent="0.25">
      <c r="A73" s="121"/>
      <c r="B73" s="119"/>
      <c r="C73" s="78" t="s">
        <v>22</v>
      </c>
      <c r="D73" s="24">
        <f t="shared" ref="D73:H76" si="6">D79+D85+D91</f>
        <v>0</v>
      </c>
      <c r="E73" s="24">
        <f t="shared" si="6"/>
        <v>0</v>
      </c>
      <c r="F73" s="24">
        <f t="shared" si="6"/>
        <v>0</v>
      </c>
      <c r="G73" s="24">
        <f t="shared" si="6"/>
        <v>0</v>
      </c>
      <c r="H73" s="24">
        <f t="shared" si="6"/>
        <v>0</v>
      </c>
      <c r="I73" s="23">
        <f t="shared" si="0"/>
        <v>0</v>
      </c>
      <c r="J73" s="1"/>
    </row>
    <row r="74" spans="1:10" ht="18.75" x14ac:dyDescent="0.25">
      <c r="A74" s="121"/>
      <c r="B74" s="119"/>
      <c r="C74" s="78" t="s">
        <v>23</v>
      </c>
      <c r="D74" s="24">
        <f t="shared" si="6"/>
        <v>49.480460000000001</v>
      </c>
      <c r="E74" s="24">
        <f t="shared" si="6"/>
        <v>250.51139999999998</v>
      </c>
      <c r="F74" s="24">
        <f t="shared" si="6"/>
        <v>303.10000000000002</v>
      </c>
      <c r="G74" s="24">
        <f t="shared" si="6"/>
        <v>303.10000000000002</v>
      </c>
      <c r="H74" s="24">
        <f t="shared" si="6"/>
        <v>0</v>
      </c>
      <c r="I74" s="23">
        <f t="shared" si="0"/>
        <v>906.19186000000002</v>
      </c>
      <c r="J74" s="1"/>
    </row>
    <row r="75" spans="1:10" ht="18.75" x14ac:dyDescent="0.25">
      <c r="A75" s="121"/>
      <c r="B75" s="119"/>
      <c r="C75" s="78" t="s">
        <v>24</v>
      </c>
      <c r="D75" s="24">
        <f t="shared" si="6"/>
        <v>0</v>
      </c>
      <c r="E75" s="24">
        <f t="shared" si="6"/>
        <v>0</v>
      </c>
      <c r="F75" s="24">
        <f t="shared" si="6"/>
        <v>0</v>
      </c>
      <c r="G75" s="24">
        <f t="shared" si="6"/>
        <v>0</v>
      </c>
      <c r="H75" s="24">
        <f t="shared" si="6"/>
        <v>0</v>
      </c>
      <c r="I75" s="23">
        <f t="shared" ref="I75:I131" si="7">SUM(D75:H75)</f>
        <v>0</v>
      </c>
      <c r="J75" s="1"/>
    </row>
    <row r="76" spans="1:10" ht="18.75" x14ac:dyDescent="0.25">
      <c r="A76" s="122"/>
      <c r="B76" s="119"/>
      <c r="C76" s="78" t="s">
        <v>25</v>
      </c>
      <c r="D76" s="24">
        <f t="shared" si="6"/>
        <v>0</v>
      </c>
      <c r="E76" s="24">
        <f t="shared" si="6"/>
        <v>0</v>
      </c>
      <c r="F76" s="24">
        <f t="shared" si="6"/>
        <v>0</v>
      </c>
      <c r="G76" s="24">
        <f t="shared" si="6"/>
        <v>0</v>
      </c>
      <c r="H76" s="24">
        <f t="shared" si="6"/>
        <v>0</v>
      </c>
      <c r="I76" s="23">
        <f t="shared" si="7"/>
        <v>0</v>
      </c>
      <c r="J76" s="1"/>
    </row>
    <row r="77" spans="1:10" ht="17.45" customHeight="1" x14ac:dyDescent="0.25">
      <c r="A77" s="76" t="s">
        <v>36</v>
      </c>
      <c r="B77" s="119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7"/>
        <v>5276.6919199999993</v>
      </c>
      <c r="J77" s="1"/>
    </row>
    <row r="78" spans="1:10" ht="18.75" customHeight="1" x14ac:dyDescent="0.25">
      <c r="A78" s="119" t="s">
        <v>37</v>
      </c>
      <c r="B78" s="119"/>
      <c r="C78" s="73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7"/>
        <v>5276.6919199999993</v>
      </c>
      <c r="J78" s="1"/>
    </row>
    <row r="79" spans="1:10" ht="18.75" x14ac:dyDescent="0.25">
      <c r="A79" s="119"/>
      <c r="B79" s="119"/>
      <c r="C79" s="73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7"/>
        <v>0</v>
      </c>
      <c r="J79" s="1"/>
    </row>
    <row r="80" spans="1:10" ht="18.75" x14ac:dyDescent="0.25">
      <c r="A80" s="119"/>
      <c r="B80" s="119"/>
      <c r="C80" s="73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7"/>
        <v>0</v>
      </c>
      <c r="J80" s="1"/>
    </row>
    <row r="81" spans="1:10" ht="18.75" x14ac:dyDescent="0.25">
      <c r="A81" s="119"/>
      <c r="B81" s="119"/>
      <c r="C81" s="73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7"/>
        <v>0</v>
      </c>
      <c r="J81" s="1"/>
    </row>
    <row r="82" spans="1:10" ht="18.75" x14ac:dyDescent="0.25">
      <c r="A82" s="119"/>
      <c r="B82" s="119"/>
      <c r="C82" s="73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7"/>
        <v>0</v>
      </c>
      <c r="J82" s="1"/>
    </row>
    <row r="83" spans="1:10" ht="17.45" customHeight="1" x14ac:dyDescent="0.25">
      <c r="A83" s="72" t="s">
        <v>38</v>
      </c>
      <c r="B83" s="119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7"/>
        <v>1185.68046</v>
      </c>
      <c r="J83" s="1"/>
    </row>
    <row r="84" spans="1:10" ht="18.75" customHeight="1" x14ac:dyDescent="0.25">
      <c r="A84" s="119" t="s">
        <v>39</v>
      </c>
      <c r="B84" s="119"/>
      <c r="C84" s="71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7"/>
        <v>479.52160000000003</v>
      </c>
      <c r="J84" s="1"/>
    </row>
    <row r="85" spans="1:10" ht="18.75" x14ac:dyDescent="0.25">
      <c r="A85" s="119"/>
      <c r="B85" s="119"/>
      <c r="C85" s="71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7"/>
        <v>0</v>
      </c>
      <c r="J85" s="1"/>
    </row>
    <row r="86" spans="1:10" ht="18.75" x14ac:dyDescent="0.25">
      <c r="A86" s="119"/>
      <c r="B86" s="119"/>
      <c r="C86" s="71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7"/>
        <v>706.15886</v>
      </c>
      <c r="J86" s="1"/>
    </row>
    <row r="87" spans="1:10" ht="18.75" x14ac:dyDescent="0.25">
      <c r="A87" s="119"/>
      <c r="B87" s="119"/>
      <c r="C87" s="71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7"/>
        <v>0</v>
      </c>
      <c r="J87" s="1"/>
    </row>
    <row r="88" spans="1:10" ht="18.75" x14ac:dyDescent="0.25">
      <c r="A88" s="119"/>
      <c r="B88" s="119"/>
      <c r="C88" s="71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7"/>
        <v>0</v>
      </c>
      <c r="J88" s="1"/>
    </row>
    <row r="89" spans="1:10" ht="17.45" customHeight="1" x14ac:dyDescent="0.25">
      <c r="A89" s="72" t="s">
        <v>40</v>
      </c>
      <c r="B89" s="119" t="s">
        <v>79</v>
      </c>
      <c r="C89" s="33" t="s">
        <v>14</v>
      </c>
      <c r="D89" s="23">
        <f>D90+D91+D92+D93+D94</f>
        <v>0</v>
      </c>
      <c r="E89" s="23">
        <f>E90+E91+E92+E93+E94</f>
        <v>271.9753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7"/>
        <v>408.9753</v>
      </c>
      <c r="J89" s="1"/>
    </row>
    <row r="90" spans="1:10" ht="18.75" customHeight="1" x14ac:dyDescent="0.25">
      <c r="A90" s="116" t="s">
        <v>41</v>
      </c>
      <c r="B90" s="119"/>
      <c r="C90" s="71" t="s">
        <v>21</v>
      </c>
      <c r="D90" s="22">
        <v>0</v>
      </c>
      <c r="E90" s="22">
        <v>71.942300000000003</v>
      </c>
      <c r="F90" s="25">
        <v>20</v>
      </c>
      <c r="G90" s="25">
        <v>20</v>
      </c>
      <c r="H90" s="25">
        <v>97</v>
      </c>
      <c r="I90" s="23">
        <f t="shared" si="7"/>
        <v>208.94229999999999</v>
      </c>
      <c r="J90" s="1"/>
    </row>
    <row r="91" spans="1:10" ht="18.75" x14ac:dyDescent="0.25">
      <c r="A91" s="117"/>
      <c r="B91" s="119"/>
      <c r="C91" s="71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7"/>
        <v>0</v>
      </c>
      <c r="J91" s="1"/>
    </row>
    <row r="92" spans="1:10" ht="18.75" x14ac:dyDescent="0.25">
      <c r="A92" s="117"/>
      <c r="B92" s="119"/>
      <c r="C92" s="71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7"/>
        <v>200.03299999999999</v>
      </c>
      <c r="J92" s="1"/>
    </row>
    <row r="93" spans="1:10" ht="18.75" x14ac:dyDescent="0.25">
      <c r="A93" s="117"/>
      <c r="B93" s="119"/>
      <c r="C93" s="71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7"/>
        <v>0</v>
      </c>
      <c r="J93" s="1"/>
    </row>
    <row r="94" spans="1:10" ht="18.75" x14ac:dyDescent="0.25">
      <c r="A94" s="118"/>
      <c r="B94" s="119"/>
      <c r="C94" s="71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7"/>
        <v>0</v>
      </c>
      <c r="J94" s="1"/>
    </row>
    <row r="95" spans="1:10" ht="18.75" x14ac:dyDescent="0.25">
      <c r="A95" s="32" t="s">
        <v>42</v>
      </c>
      <c r="B95" s="119" t="s">
        <v>79</v>
      </c>
      <c r="C95" s="33" t="s">
        <v>14</v>
      </c>
      <c r="D95" s="23">
        <f>D96+D97+D98+D99+D100</f>
        <v>600</v>
      </c>
      <c r="E95" s="23">
        <f>E96+E97+E98+E99+E100</f>
        <v>25.626170000000002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7"/>
        <v>645.62617</v>
      </c>
      <c r="J95" s="1"/>
    </row>
    <row r="96" spans="1:10" ht="18.75" customHeight="1" x14ac:dyDescent="0.25">
      <c r="A96" s="115" t="s">
        <v>80</v>
      </c>
      <c r="B96" s="119"/>
      <c r="C96" s="82" t="s">
        <v>21</v>
      </c>
      <c r="D96" s="24">
        <f t="shared" ref="D96:H100" si="8">D102+D108</f>
        <v>6</v>
      </c>
      <c r="E96" s="24">
        <f t="shared" si="8"/>
        <v>25.626170000000002</v>
      </c>
      <c r="F96" s="24">
        <f t="shared" si="8"/>
        <v>10</v>
      </c>
      <c r="G96" s="24">
        <f t="shared" si="8"/>
        <v>10</v>
      </c>
      <c r="H96" s="24">
        <f t="shared" si="8"/>
        <v>0</v>
      </c>
      <c r="I96" s="23">
        <f t="shared" si="7"/>
        <v>51.626170000000002</v>
      </c>
      <c r="J96" s="1"/>
    </row>
    <row r="97" spans="1:10" ht="18.75" x14ac:dyDescent="0.25">
      <c r="A97" s="115"/>
      <c r="B97" s="119"/>
      <c r="C97" s="82" t="s">
        <v>22</v>
      </c>
      <c r="D97" s="24">
        <f t="shared" si="8"/>
        <v>0</v>
      </c>
      <c r="E97" s="24">
        <f t="shared" si="8"/>
        <v>0</v>
      </c>
      <c r="F97" s="24">
        <f t="shared" si="8"/>
        <v>0</v>
      </c>
      <c r="G97" s="24">
        <f t="shared" si="8"/>
        <v>0</v>
      </c>
      <c r="H97" s="24">
        <f t="shared" si="8"/>
        <v>0</v>
      </c>
      <c r="I97" s="23">
        <f t="shared" si="7"/>
        <v>0</v>
      </c>
      <c r="J97" s="1"/>
    </row>
    <row r="98" spans="1:10" ht="18.75" x14ac:dyDescent="0.25">
      <c r="A98" s="115"/>
      <c r="B98" s="119"/>
      <c r="C98" s="82" t="s">
        <v>23</v>
      </c>
      <c r="D98" s="24">
        <f t="shared" si="8"/>
        <v>594</v>
      </c>
      <c r="E98" s="24">
        <f t="shared" si="8"/>
        <v>0</v>
      </c>
      <c r="F98" s="24">
        <f t="shared" si="8"/>
        <v>0</v>
      </c>
      <c r="G98" s="24">
        <f t="shared" si="8"/>
        <v>0</v>
      </c>
      <c r="H98" s="24">
        <f t="shared" si="8"/>
        <v>0</v>
      </c>
      <c r="I98" s="23">
        <f t="shared" si="7"/>
        <v>594</v>
      </c>
      <c r="J98" s="1"/>
    </row>
    <row r="99" spans="1:10" ht="18.75" x14ac:dyDescent="0.25">
      <c r="A99" s="115"/>
      <c r="B99" s="119"/>
      <c r="C99" s="82" t="s">
        <v>24</v>
      </c>
      <c r="D99" s="24">
        <f t="shared" si="8"/>
        <v>0</v>
      </c>
      <c r="E99" s="24">
        <f t="shared" si="8"/>
        <v>0</v>
      </c>
      <c r="F99" s="24">
        <f t="shared" si="8"/>
        <v>0</v>
      </c>
      <c r="G99" s="24">
        <f t="shared" si="8"/>
        <v>0</v>
      </c>
      <c r="H99" s="24">
        <f t="shared" si="8"/>
        <v>0</v>
      </c>
      <c r="I99" s="23">
        <f t="shared" si="7"/>
        <v>0</v>
      </c>
      <c r="J99" s="1"/>
    </row>
    <row r="100" spans="1:10" ht="18.75" x14ac:dyDescent="0.25">
      <c r="A100" s="115"/>
      <c r="B100" s="119"/>
      <c r="C100" s="82" t="s">
        <v>25</v>
      </c>
      <c r="D100" s="24">
        <f t="shared" si="8"/>
        <v>0</v>
      </c>
      <c r="E100" s="24">
        <f t="shared" si="8"/>
        <v>0</v>
      </c>
      <c r="F100" s="24">
        <f t="shared" si="8"/>
        <v>0</v>
      </c>
      <c r="G100" s="24">
        <f t="shared" si="8"/>
        <v>0</v>
      </c>
      <c r="H100" s="24">
        <f t="shared" si="8"/>
        <v>0</v>
      </c>
      <c r="I100" s="23">
        <f t="shared" si="7"/>
        <v>0</v>
      </c>
      <c r="J100" s="1"/>
    </row>
    <row r="101" spans="1:10" ht="17.45" customHeight="1" x14ac:dyDescent="0.25">
      <c r="A101" s="83" t="s">
        <v>43</v>
      </c>
      <c r="B101" s="119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7"/>
        <v>29.359500000000001</v>
      </c>
      <c r="J101" s="1"/>
    </row>
    <row r="102" spans="1:10" ht="18.75" customHeight="1" x14ac:dyDescent="0.25">
      <c r="A102" s="116" t="s">
        <v>44</v>
      </c>
      <c r="B102" s="119"/>
      <c r="C102" s="82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7"/>
        <v>29.359500000000001</v>
      </c>
      <c r="J102" s="1"/>
    </row>
    <row r="103" spans="1:10" ht="18.75" x14ac:dyDescent="0.25">
      <c r="A103" s="117"/>
      <c r="B103" s="119"/>
      <c r="C103" s="82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7"/>
        <v>0</v>
      </c>
      <c r="J103" s="1"/>
    </row>
    <row r="104" spans="1:10" ht="18.75" x14ac:dyDescent="0.25">
      <c r="A104" s="117"/>
      <c r="B104" s="119"/>
      <c r="C104" s="82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7"/>
        <v>0</v>
      </c>
      <c r="J104" s="1"/>
    </row>
    <row r="105" spans="1:10" ht="18.75" x14ac:dyDescent="0.25">
      <c r="A105" s="117"/>
      <c r="B105" s="119"/>
      <c r="C105" s="82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7"/>
        <v>0</v>
      </c>
      <c r="J105" s="1"/>
    </row>
    <row r="106" spans="1:10" ht="18.75" x14ac:dyDescent="0.25">
      <c r="A106" s="118"/>
      <c r="B106" s="119"/>
      <c r="C106" s="82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7"/>
        <v>0</v>
      </c>
      <c r="J106" s="1"/>
    </row>
    <row r="107" spans="1:10" ht="17.45" customHeight="1" x14ac:dyDescent="0.25">
      <c r="A107" s="72" t="s">
        <v>45</v>
      </c>
      <c r="B107" s="119" t="s">
        <v>79</v>
      </c>
      <c r="C107" s="33" t="s">
        <v>14</v>
      </c>
      <c r="D107" s="23">
        <f>D108+D109+D110+D111+D112</f>
        <v>600</v>
      </c>
      <c r="E107" s="23">
        <f>E108+E109+E110+E111+E112</f>
        <v>6.2666700000000004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7"/>
        <v>616.26666999999998</v>
      </c>
      <c r="J107" s="1"/>
    </row>
    <row r="108" spans="1:10" ht="18.75" customHeight="1" x14ac:dyDescent="0.25">
      <c r="A108" s="119" t="s">
        <v>46</v>
      </c>
      <c r="B108" s="119"/>
      <c r="C108" s="71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7"/>
        <v>22.266670000000001</v>
      </c>
      <c r="J108" s="1"/>
    </row>
    <row r="109" spans="1:10" ht="18.75" x14ac:dyDescent="0.25">
      <c r="A109" s="119"/>
      <c r="B109" s="119"/>
      <c r="C109" s="71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7"/>
        <v>0</v>
      </c>
      <c r="J109" s="1"/>
    </row>
    <row r="110" spans="1:10" ht="18.75" x14ac:dyDescent="0.25">
      <c r="A110" s="119"/>
      <c r="B110" s="119"/>
      <c r="C110" s="71" t="s">
        <v>23</v>
      </c>
      <c r="D110" s="22">
        <v>594</v>
      </c>
      <c r="E110" s="22">
        <v>0</v>
      </c>
      <c r="F110" s="27">
        <v>0</v>
      </c>
      <c r="G110" s="27">
        <v>0</v>
      </c>
      <c r="H110" s="27">
        <v>0</v>
      </c>
      <c r="I110" s="23">
        <f t="shared" si="7"/>
        <v>594</v>
      </c>
      <c r="J110" s="1"/>
    </row>
    <row r="111" spans="1:10" ht="18.75" x14ac:dyDescent="0.25">
      <c r="A111" s="119"/>
      <c r="B111" s="119"/>
      <c r="C111" s="71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7"/>
        <v>0</v>
      </c>
      <c r="J111" s="1"/>
    </row>
    <row r="112" spans="1:10" ht="18.75" x14ac:dyDescent="0.25">
      <c r="A112" s="119"/>
      <c r="B112" s="119"/>
      <c r="C112" s="71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7"/>
        <v>0</v>
      </c>
      <c r="J112" s="1"/>
    </row>
    <row r="113" spans="1:10" ht="17.45" customHeight="1" x14ac:dyDescent="0.25">
      <c r="A113" s="72" t="s">
        <v>47</v>
      </c>
      <c r="B113" s="119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7"/>
        <v>240.5</v>
      </c>
      <c r="J113" s="1"/>
    </row>
    <row r="114" spans="1:10" ht="18.75" customHeight="1" x14ac:dyDescent="0.25">
      <c r="A114" s="115" t="s">
        <v>81</v>
      </c>
      <c r="B114" s="119"/>
      <c r="C114" s="71" t="s">
        <v>21</v>
      </c>
      <c r="D114" s="28">
        <f t="shared" ref="D114:H118" si="9">D120+D126</f>
        <v>50.5</v>
      </c>
      <c r="E114" s="28">
        <f t="shared" si="9"/>
        <v>30.5</v>
      </c>
      <c r="F114" s="28">
        <f t="shared" si="9"/>
        <v>30.5</v>
      </c>
      <c r="G114" s="28">
        <f t="shared" si="9"/>
        <v>30.5</v>
      </c>
      <c r="H114" s="28">
        <f t="shared" si="9"/>
        <v>98.5</v>
      </c>
      <c r="I114" s="23">
        <f t="shared" si="7"/>
        <v>240.5</v>
      </c>
      <c r="J114" s="1"/>
    </row>
    <row r="115" spans="1:10" ht="18.75" x14ac:dyDescent="0.25">
      <c r="A115" s="115"/>
      <c r="B115" s="119"/>
      <c r="C115" s="71" t="s">
        <v>22</v>
      </c>
      <c r="D115" s="28">
        <f t="shared" si="9"/>
        <v>0</v>
      </c>
      <c r="E115" s="28">
        <f t="shared" si="9"/>
        <v>0</v>
      </c>
      <c r="F115" s="28">
        <f t="shared" si="9"/>
        <v>0</v>
      </c>
      <c r="G115" s="28">
        <f t="shared" si="9"/>
        <v>0</v>
      </c>
      <c r="H115" s="28">
        <f t="shared" si="9"/>
        <v>0</v>
      </c>
      <c r="I115" s="23">
        <f t="shared" si="7"/>
        <v>0</v>
      </c>
      <c r="J115" s="1"/>
    </row>
    <row r="116" spans="1:10" ht="18.75" x14ac:dyDescent="0.25">
      <c r="A116" s="115"/>
      <c r="B116" s="119"/>
      <c r="C116" s="71" t="s">
        <v>23</v>
      </c>
      <c r="D116" s="28">
        <f t="shared" si="9"/>
        <v>0</v>
      </c>
      <c r="E116" s="28">
        <f t="shared" si="9"/>
        <v>0</v>
      </c>
      <c r="F116" s="28">
        <f t="shared" si="9"/>
        <v>0</v>
      </c>
      <c r="G116" s="28">
        <f t="shared" si="9"/>
        <v>0</v>
      </c>
      <c r="H116" s="28">
        <f t="shared" si="9"/>
        <v>0</v>
      </c>
      <c r="I116" s="23">
        <f t="shared" si="7"/>
        <v>0</v>
      </c>
      <c r="J116" s="1"/>
    </row>
    <row r="117" spans="1:10" ht="18.75" x14ac:dyDescent="0.25">
      <c r="A117" s="115"/>
      <c r="B117" s="119"/>
      <c r="C117" s="71" t="s">
        <v>24</v>
      </c>
      <c r="D117" s="28">
        <f t="shared" si="9"/>
        <v>0</v>
      </c>
      <c r="E117" s="28">
        <f t="shared" si="9"/>
        <v>0</v>
      </c>
      <c r="F117" s="28">
        <f t="shared" si="9"/>
        <v>0</v>
      </c>
      <c r="G117" s="28">
        <f t="shared" si="9"/>
        <v>0</v>
      </c>
      <c r="H117" s="28">
        <f t="shared" si="9"/>
        <v>0</v>
      </c>
      <c r="I117" s="23">
        <f t="shared" si="7"/>
        <v>0</v>
      </c>
      <c r="J117" s="1"/>
    </row>
    <row r="118" spans="1:10" ht="18.75" x14ac:dyDescent="0.25">
      <c r="A118" s="115"/>
      <c r="B118" s="119"/>
      <c r="C118" s="71" t="s">
        <v>25</v>
      </c>
      <c r="D118" s="28">
        <f t="shared" si="9"/>
        <v>0</v>
      </c>
      <c r="E118" s="28">
        <f t="shared" si="9"/>
        <v>0</v>
      </c>
      <c r="F118" s="28">
        <f t="shared" si="9"/>
        <v>0</v>
      </c>
      <c r="G118" s="28">
        <f t="shared" si="9"/>
        <v>0</v>
      </c>
      <c r="H118" s="28">
        <f t="shared" si="9"/>
        <v>0</v>
      </c>
      <c r="I118" s="23">
        <f t="shared" si="7"/>
        <v>0</v>
      </c>
      <c r="J118" s="1"/>
    </row>
    <row r="119" spans="1:10" ht="18.75" customHeight="1" x14ac:dyDescent="0.25">
      <c r="A119" s="72" t="s">
        <v>48</v>
      </c>
      <c r="B119" s="119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7"/>
        <v>238</v>
      </c>
      <c r="J119" s="1"/>
    </row>
    <row r="120" spans="1:10" ht="18.75" customHeight="1" x14ac:dyDescent="0.25">
      <c r="A120" s="119" t="s">
        <v>83</v>
      </c>
      <c r="B120" s="119"/>
      <c r="C120" s="71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7"/>
        <v>238</v>
      </c>
      <c r="J120" s="1"/>
    </row>
    <row r="121" spans="1:10" ht="18.75" x14ac:dyDescent="0.25">
      <c r="A121" s="119"/>
      <c r="B121" s="119"/>
      <c r="C121" s="71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7"/>
        <v>0</v>
      </c>
      <c r="J121" s="1"/>
    </row>
    <row r="122" spans="1:10" ht="18.75" x14ac:dyDescent="0.25">
      <c r="A122" s="119"/>
      <c r="B122" s="119"/>
      <c r="C122" s="71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7"/>
        <v>0</v>
      </c>
      <c r="J122" s="1"/>
    </row>
    <row r="123" spans="1:10" ht="18.75" x14ac:dyDescent="0.25">
      <c r="A123" s="119"/>
      <c r="B123" s="119"/>
      <c r="C123" s="71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7"/>
        <v>0</v>
      </c>
      <c r="J123" s="1"/>
    </row>
    <row r="124" spans="1:10" ht="18.75" x14ac:dyDescent="0.25">
      <c r="A124" s="119"/>
      <c r="B124" s="119"/>
      <c r="C124" s="71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7"/>
        <v>0</v>
      </c>
      <c r="J124" s="1"/>
    </row>
    <row r="125" spans="1:10" ht="17.45" customHeight="1" x14ac:dyDescent="0.25">
      <c r="A125" s="72" t="s">
        <v>49</v>
      </c>
      <c r="B125" s="119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7"/>
        <v>2.5</v>
      </c>
      <c r="J125" s="1"/>
    </row>
    <row r="126" spans="1:10" ht="18.75" customHeight="1" x14ac:dyDescent="0.25">
      <c r="A126" s="119" t="s">
        <v>50</v>
      </c>
      <c r="B126" s="119"/>
      <c r="C126" s="71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7"/>
        <v>2.5</v>
      </c>
      <c r="J126" s="1"/>
    </row>
    <row r="127" spans="1:10" ht="18.75" x14ac:dyDescent="0.25">
      <c r="A127" s="119"/>
      <c r="B127" s="119"/>
      <c r="C127" s="71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7"/>
        <v>0</v>
      </c>
      <c r="J127" s="1"/>
    </row>
    <row r="128" spans="1:10" ht="18.75" x14ac:dyDescent="0.25">
      <c r="A128" s="119"/>
      <c r="B128" s="119"/>
      <c r="C128" s="71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7"/>
        <v>0</v>
      </c>
      <c r="J128" s="1"/>
    </row>
    <row r="129" spans="1:10" ht="18.75" x14ac:dyDescent="0.25">
      <c r="A129" s="119"/>
      <c r="B129" s="119"/>
      <c r="C129" s="71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7"/>
        <v>0</v>
      </c>
      <c r="J129" s="1"/>
    </row>
    <row r="130" spans="1:10" ht="18.75" x14ac:dyDescent="0.25">
      <c r="A130" s="119"/>
      <c r="B130" s="119"/>
      <c r="C130" s="71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7"/>
        <v>0</v>
      </c>
      <c r="J130" s="1"/>
    </row>
    <row r="131" spans="1:10" ht="17.45" customHeight="1" x14ac:dyDescent="0.25">
      <c r="A131" s="72" t="s">
        <v>51</v>
      </c>
      <c r="B131" s="112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1929.63546</v>
      </c>
      <c r="F131" s="23">
        <f>F132+F133+F134+F135+F136</f>
        <v>947.5</v>
      </c>
      <c r="G131" s="23">
        <f>G132+G133+G134+G135+G136</f>
        <v>548.4</v>
      </c>
      <c r="H131" s="23">
        <f>H132+H133+H134+H135+H136</f>
        <v>2147.6</v>
      </c>
      <c r="I131" s="23">
        <f t="shared" si="7"/>
        <v>7607.6477400000003</v>
      </c>
      <c r="J131" s="1"/>
    </row>
    <row r="132" spans="1:10" ht="18.75" customHeight="1" x14ac:dyDescent="0.25">
      <c r="A132" s="115" t="s">
        <v>82</v>
      </c>
      <c r="B132" s="112"/>
      <c r="C132" s="71" t="s">
        <v>21</v>
      </c>
      <c r="D132" s="24">
        <f>D138+D144</f>
        <v>1883.9927399999999</v>
      </c>
      <c r="E132" s="24">
        <f>E138+E144+E156</f>
        <v>1880.13546</v>
      </c>
      <c r="F132" s="24">
        <f t="shared" ref="F132:G136" si="10">F138+F144+F150+F156</f>
        <v>947.5</v>
      </c>
      <c r="G132" s="24">
        <f t="shared" si="10"/>
        <v>548.4</v>
      </c>
      <c r="H132" s="24">
        <f t="shared" ref="H132" si="11">H138+H144</f>
        <v>2147.6</v>
      </c>
      <c r="I132" s="23">
        <f>SUM(D132:H132)</f>
        <v>7407.6281999999992</v>
      </c>
      <c r="J132" s="1"/>
    </row>
    <row r="133" spans="1:10" ht="18.75" x14ac:dyDescent="0.25">
      <c r="A133" s="115"/>
      <c r="B133" s="112"/>
      <c r="C133" s="71" t="s">
        <v>22</v>
      </c>
      <c r="D133" s="24">
        <f t="shared" ref="D133:H135" si="12">D139+D145</f>
        <v>0</v>
      </c>
      <c r="E133" s="24">
        <f>E139+E145+E157</f>
        <v>0</v>
      </c>
      <c r="F133" s="24">
        <f t="shared" si="10"/>
        <v>0</v>
      </c>
      <c r="G133" s="24">
        <f t="shared" si="10"/>
        <v>0</v>
      </c>
      <c r="H133" s="24">
        <f t="shared" si="12"/>
        <v>0</v>
      </c>
      <c r="I133" s="23">
        <f t="shared" ref="I133:I172" si="13">SUM(D133:H133)</f>
        <v>0</v>
      </c>
      <c r="J133" s="1"/>
    </row>
    <row r="134" spans="1:10" ht="18.75" x14ac:dyDescent="0.25">
      <c r="A134" s="115"/>
      <c r="B134" s="112"/>
      <c r="C134" s="71" t="s">
        <v>23</v>
      </c>
      <c r="D134" s="24">
        <f t="shared" si="12"/>
        <v>150.51954000000001</v>
      </c>
      <c r="E134" s="24">
        <f>E140+E146+E158</f>
        <v>49.5</v>
      </c>
      <c r="F134" s="24">
        <f t="shared" si="10"/>
        <v>0</v>
      </c>
      <c r="G134" s="24">
        <f t="shared" si="10"/>
        <v>0</v>
      </c>
      <c r="H134" s="24">
        <f t="shared" si="12"/>
        <v>0</v>
      </c>
      <c r="I134" s="23">
        <f t="shared" si="13"/>
        <v>200.01954000000001</v>
      </c>
      <c r="J134" s="1"/>
    </row>
    <row r="135" spans="1:10" ht="18.75" x14ac:dyDescent="0.25">
      <c r="A135" s="115"/>
      <c r="B135" s="112"/>
      <c r="C135" s="71" t="s">
        <v>24</v>
      </c>
      <c r="D135" s="24">
        <f t="shared" si="12"/>
        <v>0</v>
      </c>
      <c r="E135" s="24">
        <f>E141+E147+E159</f>
        <v>0</v>
      </c>
      <c r="F135" s="24">
        <f t="shared" si="10"/>
        <v>0</v>
      </c>
      <c r="G135" s="24">
        <f t="shared" si="10"/>
        <v>0</v>
      </c>
      <c r="H135" s="24">
        <f t="shared" si="12"/>
        <v>0</v>
      </c>
      <c r="I135" s="23">
        <f t="shared" si="13"/>
        <v>0</v>
      </c>
      <c r="J135" s="1"/>
    </row>
    <row r="136" spans="1:10" ht="18.75" x14ac:dyDescent="0.25">
      <c r="A136" s="115"/>
      <c r="B136" s="112"/>
      <c r="C136" s="71" t="s">
        <v>25</v>
      </c>
      <c r="D136" s="24">
        <f>D142+D148</f>
        <v>0</v>
      </c>
      <c r="E136" s="24">
        <f>E142+E148+E160</f>
        <v>0</v>
      </c>
      <c r="F136" s="24">
        <f t="shared" si="10"/>
        <v>0</v>
      </c>
      <c r="G136" s="24">
        <f t="shared" si="10"/>
        <v>0</v>
      </c>
      <c r="H136" s="24">
        <f>H142+H148</f>
        <v>0</v>
      </c>
      <c r="I136" s="23">
        <f t="shared" si="13"/>
        <v>0</v>
      </c>
      <c r="J136" s="1"/>
    </row>
    <row r="137" spans="1:10" ht="17.45" customHeight="1" x14ac:dyDescent="0.25">
      <c r="A137" s="70" t="s">
        <v>52</v>
      </c>
      <c r="B137" s="112" t="s">
        <v>74</v>
      </c>
      <c r="C137" s="33" t="s">
        <v>14</v>
      </c>
      <c r="D137" s="23">
        <f>D138+D139+D140+D141+D142</f>
        <v>1882.39274</v>
      </c>
      <c r="E137" s="23">
        <f>E138+E139+E140+E141+E142</f>
        <v>1869.63546</v>
      </c>
      <c r="F137" s="23">
        <f>F138+F139+F140+F141+F142</f>
        <v>932.5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3"/>
        <v>7348.8281999999999</v>
      </c>
      <c r="J137" s="1"/>
    </row>
    <row r="138" spans="1:10" ht="18.75" customHeight="1" x14ac:dyDescent="0.25">
      <c r="A138" s="119" t="s">
        <v>61</v>
      </c>
      <c r="B138" s="112"/>
      <c r="C138" s="69" t="s">
        <v>21</v>
      </c>
      <c r="D138" s="22">
        <v>1882.39274</v>
      </c>
      <c r="E138" s="22">
        <v>1869.63546</v>
      </c>
      <c r="F138" s="25">
        <v>932.5</v>
      </c>
      <c r="G138" s="25">
        <f>543.4-16.7</f>
        <v>526.69999999999993</v>
      </c>
      <c r="H138" s="25">
        <v>2137.6</v>
      </c>
      <c r="I138" s="23">
        <f t="shared" si="13"/>
        <v>7348.8281999999999</v>
      </c>
      <c r="J138" s="1"/>
    </row>
    <row r="139" spans="1:10" ht="18.75" x14ac:dyDescent="0.25">
      <c r="A139" s="119"/>
      <c r="B139" s="112"/>
      <c r="C139" s="69" t="s">
        <v>22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3">
        <f t="shared" si="13"/>
        <v>0</v>
      </c>
      <c r="J139" s="1"/>
    </row>
    <row r="140" spans="1:10" ht="18.75" x14ac:dyDescent="0.25">
      <c r="A140" s="119"/>
      <c r="B140" s="112"/>
      <c r="C140" s="69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3"/>
        <v>0</v>
      </c>
      <c r="J140" s="1"/>
    </row>
    <row r="141" spans="1:10" ht="18.75" x14ac:dyDescent="0.25">
      <c r="A141" s="119"/>
      <c r="B141" s="112"/>
      <c r="C141" s="69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3"/>
        <v>0</v>
      </c>
      <c r="J141" s="1"/>
    </row>
    <row r="142" spans="1:10" ht="18.75" x14ac:dyDescent="0.25">
      <c r="A142" s="119"/>
      <c r="B142" s="112"/>
      <c r="C142" s="69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3"/>
        <v>0</v>
      </c>
      <c r="J142" s="1"/>
    </row>
    <row r="143" spans="1:10" ht="17.45" customHeight="1" x14ac:dyDescent="0.25">
      <c r="A143" s="70" t="s">
        <v>53</v>
      </c>
      <c r="B143" s="112" t="s">
        <v>74</v>
      </c>
      <c r="C143" s="33" t="s">
        <v>14</v>
      </c>
      <c r="D143" s="23">
        <f>D144+D145+D146+D147+D148</f>
        <v>152.11954</v>
      </c>
      <c r="E143" s="23">
        <f>E144+E145+E146+E147+E148</f>
        <v>60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3"/>
        <v>232.11954</v>
      </c>
      <c r="J143" s="1"/>
    </row>
    <row r="144" spans="1:10" ht="18.75" customHeight="1" x14ac:dyDescent="0.25">
      <c r="A144" s="119" t="s">
        <v>54</v>
      </c>
      <c r="B144" s="112"/>
      <c r="C144" s="69" t="s">
        <v>21</v>
      </c>
      <c r="D144" s="22">
        <v>1.6</v>
      </c>
      <c r="E144" s="22">
        <v>10.5</v>
      </c>
      <c r="F144" s="22">
        <v>5</v>
      </c>
      <c r="G144" s="22">
        <v>5</v>
      </c>
      <c r="H144" s="22">
        <v>10</v>
      </c>
      <c r="I144" s="23">
        <f t="shared" si="13"/>
        <v>32.1</v>
      </c>
      <c r="J144" s="1"/>
    </row>
    <row r="145" spans="1:10" ht="18.75" x14ac:dyDescent="0.25">
      <c r="A145" s="119"/>
      <c r="B145" s="112"/>
      <c r="C145" s="69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3"/>
        <v>0</v>
      </c>
      <c r="J145" s="1"/>
    </row>
    <row r="146" spans="1:10" ht="18.75" x14ac:dyDescent="0.25">
      <c r="A146" s="119"/>
      <c r="B146" s="112"/>
      <c r="C146" s="69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3"/>
        <v>200.01954000000001</v>
      </c>
      <c r="J146" s="1"/>
    </row>
    <row r="147" spans="1:10" ht="18.75" x14ac:dyDescent="0.25">
      <c r="A147" s="119"/>
      <c r="B147" s="112"/>
      <c r="C147" s="69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3"/>
        <v>0</v>
      </c>
      <c r="J147" s="1"/>
    </row>
    <row r="148" spans="1:10" ht="18.75" x14ac:dyDescent="0.25">
      <c r="A148" s="119"/>
      <c r="B148" s="112"/>
      <c r="C148" s="69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3"/>
        <v>0</v>
      </c>
      <c r="J148" s="1"/>
    </row>
    <row r="149" spans="1:10" ht="18.75" x14ac:dyDescent="0.25">
      <c r="A149" s="88" t="s">
        <v>105</v>
      </c>
      <c r="B149" s="112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16.7</v>
      </c>
      <c r="H149" s="23">
        <f>H150+H151+H152+H153+H154</f>
        <v>0</v>
      </c>
      <c r="I149" s="23">
        <f t="shared" ref="I149:I154" si="14">SUM(D149:H149)</f>
        <v>16.7</v>
      </c>
      <c r="J149" s="1"/>
    </row>
    <row r="150" spans="1:10" ht="18.75" x14ac:dyDescent="0.25">
      <c r="A150" s="119" t="s">
        <v>107</v>
      </c>
      <c r="B150" s="112"/>
      <c r="C150" s="87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4"/>
        <v>16.7</v>
      </c>
      <c r="J150" s="1"/>
    </row>
    <row r="151" spans="1:10" ht="18.75" x14ac:dyDescent="0.25">
      <c r="A151" s="119"/>
      <c r="B151" s="112"/>
      <c r="C151" s="87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4"/>
        <v>0</v>
      </c>
      <c r="J151" s="1"/>
    </row>
    <row r="152" spans="1:10" ht="18.75" x14ac:dyDescent="0.25">
      <c r="A152" s="119"/>
      <c r="B152" s="112"/>
      <c r="C152" s="87" t="s">
        <v>23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3">
        <f t="shared" si="14"/>
        <v>0</v>
      </c>
      <c r="J152" s="1"/>
    </row>
    <row r="153" spans="1:10" ht="18.75" x14ac:dyDescent="0.25">
      <c r="A153" s="119"/>
      <c r="B153" s="112"/>
      <c r="C153" s="87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4"/>
        <v>0</v>
      </c>
      <c r="J153" s="1"/>
    </row>
    <row r="154" spans="1:10" ht="18.75" x14ac:dyDescent="0.25">
      <c r="A154" s="119"/>
      <c r="B154" s="112"/>
      <c r="C154" s="87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4"/>
        <v>0</v>
      </c>
      <c r="J154" s="1"/>
    </row>
    <row r="155" spans="1:10" ht="18.75" x14ac:dyDescent="0.25">
      <c r="A155" s="75" t="s">
        <v>108</v>
      </c>
      <c r="B155" s="112" t="s">
        <v>74</v>
      </c>
      <c r="C155" s="33" t="s">
        <v>14</v>
      </c>
      <c r="D155" s="23">
        <f>D156+D157+D158+D159+D160</f>
        <v>0</v>
      </c>
      <c r="E155" s="23">
        <f>E156+E157+E158+E159+E160</f>
        <v>0</v>
      </c>
      <c r="F155" s="23">
        <f>F156+F157+F158+F159+F160</f>
        <v>10</v>
      </c>
      <c r="G155" s="23">
        <v>0</v>
      </c>
      <c r="H155" s="23">
        <f>H156+H157+H158+H159+H160</f>
        <v>0</v>
      </c>
      <c r="I155" s="23">
        <f t="shared" ref="I155:I160" si="15">SUM(D155:H155)</f>
        <v>10</v>
      </c>
      <c r="J155" s="1"/>
    </row>
    <row r="156" spans="1:10" ht="18.75" x14ac:dyDescent="0.25">
      <c r="A156" s="119" t="s">
        <v>109</v>
      </c>
      <c r="B156" s="112"/>
      <c r="C156" s="74" t="s">
        <v>21</v>
      </c>
      <c r="D156" s="22">
        <v>0</v>
      </c>
      <c r="E156" s="22">
        <v>0</v>
      </c>
      <c r="F156" s="22">
        <v>10</v>
      </c>
      <c r="G156" s="22">
        <v>0</v>
      </c>
      <c r="H156" s="22">
        <v>0</v>
      </c>
      <c r="I156" s="23">
        <f t="shared" si="15"/>
        <v>10</v>
      </c>
      <c r="J156" s="1"/>
    </row>
    <row r="157" spans="1:10" ht="18.75" x14ac:dyDescent="0.25">
      <c r="A157" s="119"/>
      <c r="B157" s="112"/>
      <c r="C157" s="74" t="s">
        <v>22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3">
        <f t="shared" si="15"/>
        <v>0</v>
      </c>
      <c r="J157" s="1"/>
    </row>
    <row r="158" spans="1:10" ht="18.75" x14ac:dyDescent="0.25">
      <c r="A158" s="119"/>
      <c r="B158" s="112"/>
      <c r="C158" s="74" t="s">
        <v>23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3">
        <f t="shared" si="15"/>
        <v>0</v>
      </c>
      <c r="J158" s="1"/>
    </row>
    <row r="159" spans="1:10" ht="18.75" x14ac:dyDescent="0.25">
      <c r="A159" s="119"/>
      <c r="B159" s="112"/>
      <c r="C159" s="74" t="s">
        <v>24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3">
        <f t="shared" si="15"/>
        <v>0</v>
      </c>
      <c r="J159" s="1"/>
    </row>
    <row r="160" spans="1:10" ht="18.75" x14ac:dyDescent="0.25">
      <c r="A160" s="119"/>
      <c r="B160" s="112"/>
      <c r="C160" s="74" t="s">
        <v>25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3">
        <f t="shared" si="15"/>
        <v>0</v>
      </c>
      <c r="J160" s="1"/>
    </row>
    <row r="161" spans="1:10" ht="17.45" customHeight="1" x14ac:dyDescent="0.25">
      <c r="A161" s="66" t="s">
        <v>92</v>
      </c>
      <c r="B161" s="112" t="s">
        <v>74</v>
      </c>
      <c r="C161" s="33" t="s">
        <v>14</v>
      </c>
      <c r="D161" s="23">
        <f>D167</f>
        <v>0</v>
      </c>
      <c r="E161" s="23">
        <f>E167</f>
        <v>1</v>
      </c>
      <c r="F161" s="23">
        <f>F167</f>
        <v>1</v>
      </c>
      <c r="G161" s="23">
        <f>G167</f>
        <v>1</v>
      </c>
      <c r="H161" s="23">
        <f>H167</f>
        <v>0</v>
      </c>
      <c r="I161" s="23">
        <f t="shared" si="13"/>
        <v>3</v>
      </c>
      <c r="J161" s="1"/>
    </row>
    <row r="162" spans="1:10" ht="18.75" customHeight="1" x14ac:dyDescent="0.25">
      <c r="A162" s="115" t="s">
        <v>93</v>
      </c>
      <c r="B162" s="112"/>
      <c r="C162" s="65" t="s">
        <v>21</v>
      </c>
      <c r="D162" s="24">
        <f t="shared" ref="D162:H166" si="16">D168</f>
        <v>0</v>
      </c>
      <c r="E162" s="24">
        <f t="shared" si="16"/>
        <v>1</v>
      </c>
      <c r="F162" s="24">
        <f t="shared" si="16"/>
        <v>1</v>
      </c>
      <c r="G162" s="24">
        <f t="shared" si="16"/>
        <v>1</v>
      </c>
      <c r="H162" s="24">
        <f t="shared" si="16"/>
        <v>0</v>
      </c>
      <c r="I162" s="23">
        <f t="shared" si="13"/>
        <v>3</v>
      </c>
      <c r="J162" s="1"/>
    </row>
    <row r="163" spans="1:10" ht="18.75" x14ac:dyDescent="0.25">
      <c r="A163" s="115"/>
      <c r="B163" s="112"/>
      <c r="C163" s="65" t="s">
        <v>22</v>
      </c>
      <c r="D163" s="24">
        <f t="shared" si="16"/>
        <v>0</v>
      </c>
      <c r="E163" s="24">
        <f t="shared" si="16"/>
        <v>0</v>
      </c>
      <c r="F163" s="24">
        <f t="shared" si="16"/>
        <v>0</v>
      </c>
      <c r="G163" s="24">
        <f t="shared" si="16"/>
        <v>0</v>
      </c>
      <c r="H163" s="24">
        <f t="shared" si="16"/>
        <v>0</v>
      </c>
      <c r="I163" s="23">
        <f t="shared" si="13"/>
        <v>0</v>
      </c>
      <c r="J163" s="1"/>
    </row>
    <row r="164" spans="1:10" ht="18.75" x14ac:dyDescent="0.25">
      <c r="A164" s="115"/>
      <c r="B164" s="112"/>
      <c r="C164" s="65" t="s">
        <v>23</v>
      </c>
      <c r="D164" s="24">
        <f t="shared" si="16"/>
        <v>0</v>
      </c>
      <c r="E164" s="24">
        <f t="shared" si="16"/>
        <v>0</v>
      </c>
      <c r="F164" s="24">
        <f t="shared" si="16"/>
        <v>0</v>
      </c>
      <c r="G164" s="24">
        <f t="shared" si="16"/>
        <v>0</v>
      </c>
      <c r="H164" s="24">
        <f>H169</f>
        <v>0</v>
      </c>
      <c r="I164" s="23">
        <f t="shared" si="13"/>
        <v>0</v>
      </c>
      <c r="J164" s="1"/>
    </row>
    <row r="165" spans="1:10" ht="18.75" x14ac:dyDescent="0.25">
      <c r="A165" s="115"/>
      <c r="B165" s="112"/>
      <c r="C165" s="65" t="s">
        <v>24</v>
      </c>
      <c r="D165" s="24">
        <f t="shared" si="16"/>
        <v>0</v>
      </c>
      <c r="E165" s="24">
        <f t="shared" si="16"/>
        <v>0</v>
      </c>
      <c r="F165" s="24">
        <f t="shared" si="16"/>
        <v>0</v>
      </c>
      <c r="G165" s="24">
        <f t="shared" si="16"/>
        <v>0</v>
      </c>
      <c r="H165" s="24">
        <f>H171</f>
        <v>0</v>
      </c>
      <c r="I165" s="23">
        <f t="shared" si="13"/>
        <v>0</v>
      </c>
      <c r="J165" s="1"/>
    </row>
    <row r="166" spans="1:10" ht="18.75" x14ac:dyDescent="0.25">
      <c r="A166" s="115"/>
      <c r="B166" s="112"/>
      <c r="C166" s="65" t="s">
        <v>25</v>
      </c>
      <c r="D166" s="24">
        <f t="shared" si="16"/>
        <v>0</v>
      </c>
      <c r="E166" s="24">
        <f t="shared" si="16"/>
        <v>0</v>
      </c>
      <c r="F166" s="24">
        <f t="shared" si="16"/>
        <v>0</v>
      </c>
      <c r="G166" s="24">
        <f t="shared" si="16"/>
        <v>0</v>
      </c>
      <c r="H166" s="24">
        <f>H172</f>
        <v>0</v>
      </c>
      <c r="I166" s="23">
        <f t="shared" si="13"/>
        <v>0</v>
      </c>
      <c r="J166" s="1"/>
    </row>
    <row r="167" spans="1:10" ht="17.45" customHeight="1" x14ac:dyDescent="0.25">
      <c r="A167" s="62" t="s">
        <v>94</v>
      </c>
      <c r="B167" s="112" t="s">
        <v>74</v>
      </c>
      <c r="C167" s="33" t="s">
        <v>14</v>
      </c>
      <c r="D167" s="23">
        <f>D168+D169+D170+D171+D172</f>
        <v>0</v>
      </c>
      <c r="E167" s="23">
        <f>E168+E169+E170+E171+E172</f>
        <v>1</v>
      </c>
      <c r="F167" s="23">
        <f>F168+F169+F170+F171+F172</f>
        <v>1</v>
      </c>
      <c r="G167" s="23">
        <f>G168+G169+G170+G171+G172</f>
        <v>1</v>
      </c>
      <c r="H167" s="23">
        <f>H168+H169+H170+H171+H172</f>
        <v>0</v>
      </c>
      <c r="I167" s="23">
        <f t="shared" si="13"/>
        <v>3</v>
      </c>
      <c r="J167" s="1"/>
    </row>
    <row r="168" spans="1:10" ht="18.75" customHeight="1" x14ac:dyDescent="0.25">
      <c r="A168" s="119" t="s">
        <v>95</v>
      </c>
      <c r="B168" s="112"/>
      <c r="C168" s="61" t="s">
        <v>21</v>
      </c>
      <c r="D168" s="22">
        <v>0</v>
      </c>
      <c r="E168" s="22">
        <v>1</v>
      </c>
      <c r="F168" s="22">
        <v>1</v>
      </c>
      <c r="G168" s="22">
        <v>1</v>
      </c>
      <c r="H168" s="22">
        <v>0</v>
      </c>
      <c r="I168" s="23">
        <f t="shared" si="13"/>
        <v>3</v>
      </c>
      <c r="J168" s="1"/>
    </row>
    <row r="169" spans="1:10" ht="18.75" x14ac:dyDescent="0.25">
      <c r="A169" s="119"/>
      <c r="B169" s="112"/>
      <c r="C169" s="61" t="s">
        <v>22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3">
        <f t="shared" si="13"/>
        <v>0</v>
      </c>
      <c r="J169" s="1"/>
    </row>
    <row r="170" spans="1:10" ht="18.75" x14ac:dyDescent="0.25">
      <c r="A170" s="119"/>
      <c r="B170" s="112"/>
      <c r="C170" s="61" t="s">
        <v>23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3">
        <f t="shared" si="13"/>
        <v>0</v>
      </c>
      <c r="J170" s="1"/>
    </row>
    <row r="171" spans="1:10" ht="18.75" x14ac:dyDescent="0.25">
      <c r="A171" s="119"/>
      <c r="B171" s="112"/>
      <c r="C171" s="61" t="s">
        <v>24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3">
        <f t="shared" si="13"/>
        <v>0</v>
      </c>
      <c r="J171" s="1"/>
    </row>
    <row r="172" spans="1:10" ht="18.75" x14ac:dyDescent="0.25">
      <c r="A172" s="119"/>
      <c r="B172" s="112"/>
      <c r="C172" s="61" t="s">
        <v>25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3">
        <f t="shared" si="13"/>
        <v>0</v>
      </c>
      <c r="J172" s="1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1"/>
    </row>
    <row r="174" spans="1:10" x14ac:dyDescent="0.25">
      <c r="I174" s="10"/>
      <c r="J174" s="123"/>
    </row>
    <row r="175" spans="1:10" x14ac:dyDescent="0.25">
      <c r="I175" s="10"/>
      <c r="J175" s="123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ht="15.75" x14ac:dyDescent="0.25">
      <c r="J208" s="2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921" spans="1:1" x14ac:dyDescent="0.25">
      <c r="A921" s="3"/>
    </row>
  </sheetData>
  <mergeCells count="61">
    <mergeCell ref="B167:B172"/>
    <mergeCell ref="A168:A172"/>
    <mergeCell ref="J174:J175"/>
    <mergeCell ref="B137:B142"/>
    <mergeCell ref="A138:A142"/>
    <mergeCell ref="B143:B148"/>
    <mergeCell ref="A144:A148"/>
    <mergeCell ref="B161:B166"/>
    <mergeCell ref="A162:A166"/>
    <mergeCell ref="B155:B160"/>
    <mergeCell ref="A156:A160"/>
    <mergeCell ref="B149:B154"/>
    <mergeCell ref="A150:A154"/>
    <mergeCell ref="B119:B124"/>
    <mergeCell ref="A120:A124"/>
    <mergeCell ref="B125:B130"/>
    <mergeCell ref="A126:A130"/>
    <mergeCell ref="B131:B136"/>
    <mergeCell ref="A132:A136"/>
    <mergeCell ref="B101:B106"/>
    <mergeCell ref="A102:A106"/>
    <mergeCell ref="B107:B112"/>
    <mergeCell ref="A108:A112"/>
    <mergeCell ref="B113:B118"/>
    <mergeCell ref="A114:A118"/>
    <mergeCell ref="B83:B88"/>
    <mergeCell ref="A84:A88"/>
    <mergeCell ref="B89:B94"/>
    <mergeCell ref="A90:A94"/>
    <mergeCell ref="B95:B100"/>
    <mergeCell ref="A96:A100"/>
    <mergeCell ref="B65:B70"/>
    <mergeCell ref="A66:A70"/>
    <mergeCell ref="B71:B76"/>
    <mergeCell ref="A72:A76"/>
    <mergeCell ref="B77:B82"/>
    <mergeCell ref="A78:A82"/>
    <mergeCell ref="B47:B52"/>
    <mergeCell ref="A48:A52"/>
    <mergeCell ref="B53:B58"/>
    <mergeCell ref="A54:A58"/>
    <mergeCell ref="B59:B64"/>
    <mergeCell ref="A60:A64"/>
    <mergeCell ref="B29:B34"/>
    <mergeCell ref="A30:A34"/>
    <mergeCell ref="B35:B40"/>
    <mergeCell ref="A36:A40"/>
    <mergeCell ref="B41:B46"/>
    <mergeCell ref="A42:A46"/>
    <mergeCell ref="B11:B16"/>
    <mergeCell ref="A12:A16"/>
    <mergeCell ref="B17:B22"/>
    <mergeCell ref="A18:A22"/>
    <mergeCell ref="B23:B28"/>
    <mergeCell ref="A24:A28"/>
    <mergeCell ref="A6:I6"/>
    <mergeCell ref="A7:I7"/>
    <mergeCell ref="A8:A9"/>
    <mergeCell ref="B8:B9"/>
    <mergeCell ref="C8:C9"/>
    <mergeCell ref="D8:I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0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1"/>
  <sheetViews>
    <sheetView view="pageBreakPreview" topLeftCell="A109" zoomScale="67" zoomScaleNormal="67" zoomScaleSheetLayoutView="67" workbookViewId="0">
      <selection activeCell="I21" sqref="I21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96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25" t="s">
        <v>97</v>
      </c>
      <c r="B6" s="125"/>
      <c r="C6" s="125"/>
      <c r="D6" s="125"/>
      <c r="E6" s="125"/>
      <c r="F6" s="125"/>
      <c r="G6" s="125"/>
      <c r="H6" s="125"/>
      <c r="I6" s="125"/>
    </row>
    <row r="7" spans="1:10" ht="39.6" customHeight="1" x14ac:dyDescent="0.25">
      <c r="A7" s="124" t="s">
        <v>98</v>
      </c>
      <c r="B7" s="124"/>
      <c r="C7" s="124"/>
      <c r="D7" s="124"/>
      <c r="E7" s="124"/>
      <c r="F7" s="124"/>
      <c r="G7" s="124"/>
      <c r="H7" s="124"/>
      <c r="I7" s="124"/>
    </row>
    <row r="8" spans="1:10" ht="18.75" customHeight="1" x14ac:dyDescent="0.25">
      <c r="A8" s="127" t="s">
        <v>6</v>
      </c>
      <c r="B8" s="127" t="s">
        <v>7</v>
      </c>
      <c r="C8" s="126" t="s">
        <v>8</v>
      </c>
      <c r="D8" s="126" t="s">
        <v>9</v>
      </c>
      <c r="E8" s="126"/>
      <c r="F8" s="126"/>
      <c r="G8" s="126"/>
      <c r="H8" s="126"/>
      <c r="I8" s="126"/>
      <c r="J8" s="1"/>
    </row>
    <row r="9" spans="1:10" ht="18.75" x14ac:dyDescent="0.25">
      <c r="A9" s="127"/>
      <c r="B9" s="127"/>
      <c r="C9" s="126"/>
      <c r="D9" s="38" t="s">
        <v>10</v>
      </c>
      <c r="E9" s="38" t="s">
        <v>11</v>
      </c>
      <c r="F9" s="38" t="s">
        <v>89</v>
      </c>
      <c r="G9" s="38" t="s">
        <v>90</v>
      </c>
      <c r="H9" s="38" t="s">
        <v>91</v>
      </c>
      <c r="I9" s="38" t="s">
        <v>12</v>
      </c>
      <c r="J9" s="1"/>
    </row>
    <row r="10" spans="1:10" ht="18.75" x14ac:dyDescent="0.25">
      <c r="A10" s="39">
        <v>1</v>
      </c>
      <c r="B10" s="39">
        <v>2</v>
      </c>
      <c r="C10" s="39">
        <v>3</v>
      </c>
      <c r="D10" s="38">
        <v>4</v>
      </c>
      <c r="E10" s="39">
        <v>5</v>
      </c>
      <c r="F10" s="38">
        <v>6</v>
      </c>
      <c r="G10" s="38">
        <v>7</v>
      </c>
      <c r="H10" s="38">
        <v>8</v>
      </c>
      <c r="I10" s="38">
        <v>9</v>
      </c>
      <c r="J10" s="1"/>
    </row>
    <row r="11" spans="1:10" ht="18.75" customHeight="1" x14ac:dyDescent="0.25">
      <c r="A11" s="29" t="s">
        <v>13</v>
      </c>
      <c r="B11" s="119" t="s">
        <v>73</v>
      </c>
      <c r="C11" s="85" t="s">
        <v>14</v>
      </c>
      <c r="D11" s="56">
        <f>D12+D13+D14+D15+D16</f>
        <v>8881.7013999999999</v>
      </c>
      <c r="E11" s="56">
        <f>E12+E13+E14+E15+E16</f>
        <v>8923.3580899999997</v>
      </c>
      <c r="F11" s="56">
        <f>F12+F13+F14+F15+F16</f>
        <v>6495.7</v>
      </c>
      <c r="G11" s="23">
        <f>G12+G13+G14+G15+G16</f>
        <v>6817.4</v>
      </c>
      <c r="H11" s="23">
        <f>H12+H13+H14+H15+H16</f>
        <v>7504.5999999999995</v>
      </c>
      <c r="I11" s="23">
        <f t="shared" ref="I11:I74" si="0">SUM(D11:H11)</f>
        <v>38622.759489999997</v>
      </c>
      <c r="J11" s="11"/>
    </row>
    <row r="12" spans="1:10" ht="19.5" customHeight="1" x14ac:dyDescent="0.25">
      <c r="A12" s="114" t="s">
        <v>55</v>
      </c>
      <c r="B12" s="119"/>
      <c r="C12" s="86" t="s">
        <v>15</v>
      </c>
      <c r="D12" s="58">
        <f>D18+D60+D72+D96+D114+D132+D162</f>
        <v>7827.6014000000005</v>
      </c>
      <c r="E12" s="58">
        <f t="shared" ref="E12:H12" si="1">E18+E60+E72+E96+E114+E132+E162</f>
        <v>7850.6466899999996</v>
      </c>
      <c r="F12" s="58">
        <f t="shared" si="1"/>
        <v>5054.2</v>
      </c>
      <c r="G12" s="58">
        <f t="shared" si="1"/>
        <v>4713.7999999999993</v>
      </c>
      <c r="H12" s="58">
        <f t="shared" si="1"/>
        <v>7374.7999999999993</v>
      </c>
      <c r="I12" s="26">
        <f t="shared" si="0"/>
        <v>32821.048089999997</v>
      </c>
      <c r="J12" s="1"/>
    </row>
    <row r="13" spans="1:10" ht="56.25" x14ac:dyDescent="0.25">
      <c r="A13" s="114"/>
      <c r="B13" s="119"/>
      <c r="C13" s="86" t="s">
        <v>16</v>
      </c>
      <c r="D13" s="58">
        <f>D19+D61+D73+D97+D115+D133+D163</f>
        <v>122.1</v>
      </c>
      <c r="E13" s="58">
        <f t="shared" ref="E13:H16" si="2">E19+E61+E73+E97+E115+E133+E163</f>
        <v>0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23">
        <f t="shared" si="0"/>
        <v>122.1</v>
      </c>
      <c r="J13" s="1"/>
    </row>
    <row r="14" spans="1:10" ht="56.25" x14ac:dyDescent="0.25">
      <c r="A14" s="114"/>
      <c r="B14" s="119"/>
      <c r="C14" s="86" t="s">
        <v>17</v>
      </c>
      <c r="D14" s="58">
        <f>D20+D62+D74+D98+D116+D134+D164</f>
        <v>794.7</v>
      </c>
      <c r="E14" s="58">
        <f t="shared" si="2"/>
        <v>921.1114</v>
      </c>
      <c r="F14" s="58">
        <f t="shared" si="2"/>
        <v>1293.8</v>
      </c>
      <c r="G14" s="58">
        <f t="shared" si="2"/>
        <v>1950.5</v>
      </c>
      <c r="H14" s="58">
        <f t="shared" si="2"/>
        <v>0.7</v>
      </c>
      <c r="I14" s="23">
        <f t="shared" si="0"/>
        <v>4960.8113999999996</v>
      </c>
      <c r="J14" s="1"/>
    </row>
    <row r="15" spans="1:10" ht="56.25" x14ac:dyDescent="0.25">
      <c r="A15" s="114"/>
      <c r="B15" s="119"/>
      <c r="C15" s="86" t="s">
        <v>18</v>
      </c>
      <c r="D15" s="58">
        <f>D21+D63+D75+D99+D117+D135+D165</f>
        <v>137.30000000000001</v>
      </c>
      <c r="E15" s="58">
        <f t="shared" si="2"/>
        <v>151.6</v>
      </c>
      <c r="F15" s="58">
        <f t="shared" si="2"/>
        <v>147.69999999999999</v>
      </c>
      <c r="G15" s="58">
        <f t="shared" si="2"/>
        <v>153.1</v>
      </c>
      <c r="H15" s="58">
        <f t="shared" si="2"/>
        <v>129.1</v>
      </c>
      <c r="I15" s="23">
        <f t="shared" si="0"/>
        <v>718.8</v>
      </c>
      <c r="J15" s="1"/>
    </row>
    <row r="16" spans="1:10" ht="56.25" x14ac:dyDescent="0.25">
      <c r="A16" s="114"/>
      <c r="B16" s="119"/>
      <c r="C16" s="86" t="s">
        <v>19</v>
      </c>
      <c r="D16" s="58">
        <f>D22+D64+D76+D100+D118+D136+D166</f>
        <v>0</v>
      </c>
      <c r="E16" s="58">
        <f t="shared" si="2"/>
        <v>0</v>
      </c>
      <c r="F16" s="58">
        <f t="shared" si="2"/>
        <v>0</v>
      </c>
      <c r="G16" s="58">
        <f t="shared" si="2"/>
        <v>0</v>
      </c>
      <c r="H16" s="58">
        <f t="shared" si="2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19" t="s">
        <v>79</v>
      </c>
      <c r="C17" s="33" t="s">
        <v>14</v>
      </c>
      <c r="D17" s="56">
        <f>D18+D19+D20+D21+D22</f>
        <v>4696.1086600000008</v>
      </c>
      <c r="E17" s="56">
        <f>E18+E19+E20+E21+E22</f>
        <v>4428.82924</v>
      </c>
      <c r="F17" s="56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19930.137900000002</v>
      </c>
      <c r="J17" s="1"/>
    </row>
    <row r="18" spans="1:10" ht="18.75" customHeight="1" x14ac:dyDescent="0.25">
      <c r="A18" s="115" t="s">
        <v>75</v>
      </c>
      <c r="B18" s="119"/>
      <c r="C18" s="91" t="s">
        <v>21</v>
      </c>
      <c r="D18" s="25">
        <f t="shared" ref="D18:H22" si="3">D24+D30+D36+D42+D48+D54</f>
        <v>4436.0086600000004</v>
      </c>
      <c r="E18" s="25">
        <f t="shared" si="3"/>
        <v>4276.5292399999998</v>
      </c>
      <c r="F18" s="25">
        <f t="shared" si="3"/>
        <v>3275.4</v>
      </c>
      <c r="G18" s="27">
        <f t="shared" si="3"/>
        <v>3275.4</v>
      </c>
      <c r="H18" s="27">
        <f t="shared" si="3"/>
        <v>3822.4</v>
      </c>
      <c r="I18" s="23">
        <f t="shared" si="0"/>
        <v>19085.7379</v>
      </c>
      <c r="J18" s="1"/>
    </row>
    <row r="19" spans="1:10" ht="18.75" x14ac:dyDescent="0.25">
      <c r="A19" s="115"/>
      <c r="B19" s="119"/>
      <c r="C19" s="91" t="s">
        <v>22</v>
      </c>
      <c r="D19" s="25">
        <f t="shared" si="3"/>
        <v>122.1</v>
      </c>
      <c r="E19" s="25">
        <f t="shared" si="3"/>
        <v>0</v>
      </c>
      <c r="F19" s="25">
        <f t="shared" si="3"/>
        <v>0</v>
      </c>
      <c r="G19" s="27">
        <f t="shared" si="3"/>
        <v>0</v>
      </c>
      <c r="H19" s="27">
        <f t="shared" si="3"/>
        <v>0</v>
      </c>
      <c r="I19" s="23">
        <f t="shared" si="0"/>
        <v>122.1</v>
      </c>
      <c r="J19" s="1"/>
    </row>
    <row r="20" spans="1:10" ht="18.75" x14ac:dyDescent="0.25">
      <c r="A20" s="115"/>
      <c r="B20" s="119"/>
      <c r="C20" s="91" t="s">
        <v>23</v>
      </c>
      <c r="D20" s="25">
        <f t="shared" si="3"/>
        <v>0.7</v>
      </c>
      <c r="E20" s="25">
        <f t="shared" si="3"/>
        <v>0.7</v>
      </c>
      <c r="F20" s="25">
        <f t="shared" si="3"/>
        <v>0.7</v>
      </c>
      <c r="G20" s="27">
        <f t="shared" si="3"/>
        <v>0.7</v>
      </c>
      <c r="H20" s="27">
        <f t="shared" si="3"/>
        <v>0.7</v>
      </c>
      <c r="I20" s="23">
        <f t="shared" si="0"/>
        <v>3.5</v>
      </c>
      <c r="J20" s="1"/>
    </row>
    <row r="21" spans="1:10" ht="18.75" x14ac:dyDescent="0.25">
      <c r="A21" s="115"/>
      <c r="B21" s="119"/>
      <c r="C21" s="91" t="s">
        <v>24</v>
      </c>
      <c r="D21" s="25">
        <f t="shared" si="3"/>
        <v>137.30000000000001</v>
      </c>
      <c r="E21" s="25">
        <f t="shared" si="3"/>
        <v>151.6</v>
      </c>
      <c r="F21" s="25">
        <f t="shared" si="3"/>
        <v>147.69999999999999</v>
      </c>
      <c r="G21" s="27">
        <f t="shared" si="3"/>
        <v>153.1</v>
      </c>
      <c r="H21" s="27">
        <f t="shared" si="3"/>
        <v>129.1</v>
      </c>
      <c r="I21" s="23">
        <f t="shared" si="0"/>
        <v>718.8</v>
      </c>
      <c r="J21" s="1"/>
    </row>
    <row r="22" spans="1:10" ht="18.75" x14ac:dyDescent="0.25">
      <c r="A22" s="115"/>
      <c r="B22" s="119"/>
      <c r="C22" s="91" t="s">
        <v>25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7">
        <f t="shared" si="3"/>
        <v>0</v>
      </c>
      <c r="H22" s="27">
        <f t="shared" si="3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19" t="s">
        <v>79</v>
      </c>
      <c r="C23" s="33" t="s">
        <v>14</v>
      </c>
      <c r="D23" s="56">
        <f>D24+D25+D26+D27+D28</f>
        <v>2753.52585</v>
      </c>
      <c r="E23" s="56">
        <f>E24+E25+E26+E27+E28</f>
        <v>2589.9859599999995</v>
      </c>
      <c r="F23" s="56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11592.441920000001</v>
      </c>
      <c r="J23" s="1"/>
    </row>
    <row r="24" spans="1:10" ht="18.75" customHeight="1" x14ac:dyDescent="0.25">
      <c r="A24" s="114" t="s">
        <v>76</v>
      </c>
      <c r="B24" s="119"/>
      <c r="C24" s="91" t="s">
        <v>21</v>
      </c>
      <c r="D24" s="25">
        <v>2493.4258500000001</v>
      </c>
      <c r="E24" s="25">
        <v>2437.6859599999998</v>
      </c>
      <c r="F24" s="25">
        <v>1553.5</v>
      </c>
      <c r="G24" s="22">
        <v>1553.5301099999999</v>
      </c>
      <c r="H24" s="22">
        <v>2709.9</v>
      </c>
      <c r="I24" s="23">
        <f t="shared" si="0"/>
        <v>10748.04192</v>
      </c>
      <c r="J24" s="1"/>
    </row>
    <row r="25" spans="1:10" ht="18.75" x14ac:dyDescent="0.25">
      <c r="A25" s="114"/>
      <c r="B25" s="119"/>
      <c r="C25" s="91" t="s">
        <v>22</v>
      </c>
      <c r="D25" s="25">
        <v>122.1</v>
      </c>
      <c r="E25" s="25">
        <v>0</v>
      </c>
      <c r="F25" s="25">
        <v>0</v>
      </c>
      <c r="G25" s="22">
        <v>0</v>
      </c>
      <c r="H25" s="22">
        <v>0</v>
      </c>
      <c r="I25" s="23">
        <f t="shared" si="0"/>
        <v>122.1</v>
      </c>
      <c r="J25" s="1"/>
    </row>
    <row r="26" spans="1:10" ht="18.75" x14ac:dyDescent="0.25">
      <c r="A26" s="114"/>
      <c r="B26" s="119"/>
      <c r="C26" s="91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14"/>
      <c r="B27" s="119"/>
      <c r="C27" s="91" t="s">
        <v>24</v>
      </c>
      <c r="D27" s="25">
        <v>137.30000000000001</v>
      </c>
      <c r="E27" s="25">
        <v>151.6</v>
      </c>
      <c r="F27" s="25">
        <v>147.69999999999999</v>
      </c>
      <c r="G27" s="22">
        <v>153.1</v>
      </c>
      <c r="H27" s="22">
        <v>129.1</v>
      </c>
      <c r="I27" s="23">
        <f t="shared" si="0"/>
        <v>718.8</v>
      </c>
      <c r="J27" s="1"/>
    </row>
    <row r="28" spans="1:10" ht="18.75" x14ac:dyDescent="0.25">
      <c r="A28" s="114"/>
      <c r="B28" s="119"/>
      <c r="C28" s="91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92" t="s">
        <v>27</v>
      </c>
      <c r="B29" s="119" t="s">
        <v>79</v>
      </c>
      <c r="C29" s="33" t="s">
        <v>14</v>
      </c>
      <c r="D29" s="56">
        <f>D30+D31+D32+D33+D34</f>
        <v>0.1</v>
      </c>
      <c r="E29" s="56">
        <f>E30+E31+E32+E33+E34</f>
        <v>2</v>
      </c>
      <c r="F29" s="56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16" t="s">
        <v>28</v>
      </c>
      <c r="B30" s="119"/>
      <c r="C30" s="91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17"/>
      <c r="B31" s="119"/>
      <c r="C31" s="91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17"/>
      <c r="B32" s="119"/>
      <c r="C32" s="91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17"/>
      <c r="B33" s="119"/>
      <c r="C33" s="91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18"/>
      <c r="B34" s="119"/>
      <c r="C34" s="91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92" t="s">
        <v>29</v>
      </c>
      <c r="B35" s="119" t="s">
        <v>79</v>
      </c>
      <c r="C35" s="33" t="s">
        <v>14</v>
      </c>
      <c r="D35" s="23">
        <f>D36+D37+D38+D39+D40</f>
        <v>149.43600000000001</v>
      </c>
      <c r="E35" s="23">
        <f>E36+E37+E38+E39+E40</f>
        <v>149.4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744.53599999999994</v>
      </c>
      <c r="J35" s="1"/>
    </row>
    <row r="36" spans="1:10" ht="18.75" customHeight="1" x14ac:dyDescent="0.25">
      <c r="A36" s="116" t="s">
        <v>65</v>
      </c>
      <c r="B36" s="119"/>
      <c r="C36" s="91" t="s">
        <v>21</v>
      </c>
      <c r="D36" s="22">
        <v>149.43600000000001</v>
      </c>
      <c r="E36" s="22">
        <v>149.4</v>
      </c>
      <c r="F36" s="22">
        <v>149.4</v>
      </c>
      <c r="G36" s="22">
        <v>149.4</v>
      </c>
      <c r="H36" s="22">
        <v>146.9</v>
      </c>
      <c r="I36" s="23">
        <f t="shared" si="0"/>
        <v>744.53599999999994</v>
      </c>
      <c r="J36" s="1"/>
    </row>
    <row r="37" spans="1:10" ht="18.75" x14ac:dyDescent="0.25">
      <c r="A37" s="117"/>
      <c r="B37" s="119"/>
      <c r="C37" s="91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17"/>
      <c r="B38" s="119"/>
      <c r="C38" s="91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17"/>
      <c r="B39" s="119"/>
      <c r="C39" s="91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18"/>
      <c r="B40" s="119"/>
      <c r="C40" s="91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92" t="s">
        <v>66</v>
      </c>
      <c r="B41" s="119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16" t="s">
        <v>30</v>
      </c>
      <c r="B42" s="119"/>
      <c r="C42" s="91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17"/>
      <c r="B43" s="119"/>
      <c r="C43" s="91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17"/>
      <c r="B44" s="119"/>
      <c r="C44" s="91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17"/>
      <c r="B45" s="119"/>
      <c r="C45" s="91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18"/>
      <c r="B46" s="119"/>
      <c r="C46" s="91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92" t="s">
        <v>32</v>
      </c>
      <c r="B47" s="119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16" t="s">
        <v>31</v>
      </c>
      <c r="B48" s="119"/>
      <c r="C48" s="91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17"/>
      <c r="B49" s="119"/>
      <c r="C49" s="91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17"/>
      <c r="B50" s="119"/>
      <c r="C50" s="91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17"/>
      <c r="B51" s="119"/>
      <c r="C51" s="91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18"/>
      <c r="B52" s="119"/>
      <c r="C52" s="91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92" t="s">
        <v>67</v>
      </c>
      <c r="B53" s="119" t="s">
        <v>79</v>
      </c>
      <c r="C53" s="33" t="s">
        <v>14</v>
      </c>
      <c r="D53" s="23">
        <f>D54+D55+D56+D57+D58</f>
        <v>1792.5468100000001</v>
      </c>
      <c r="E53" s="23">
        <f>E54+E55+E56+E57+E58</f>
        <v>1664.94328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7500.0599800000009</v>
      </c>
      <c r="J53" s="1"/>
    </row>
    <row r="54" spans="1:10" ht="18.75" customHeight="1" x14ac:dyDescent="0.25">
      <c r="A54" s="119" t="s">
        <v>33</v>
      </c>
      <c r="B54" s="119"/>
      <c r="C54" s="91" t="s">
        <v>21</v>
      </c>
      <c r="D54" s="22">
        <v>1792.5468100000001</v>
      </c>
      <c r="E54" s="22">
        <v>1664.94328</v>
      </c>
      <c r="F54" s="22">
        <v>1548</v>
      </c>
      <c r="G54" s="22">
        <v>1547.9698900000001</v>
      </c>
      <c r="H54" s="22">
        <v>946.6</v>
      </c>
      <c r="I54" s="23">
        <f t="shared" si="0"/>
        <v>7500.0599800000009</v>
      </c>
      <c r="J54" s="1"/>
    </row>
    <row r="55" spans="1:10" ht="18.75" x14ac:dyDescent="0.25">
      <c r="A55" s="119"/>
      <c r="B55" s="119"/>
      <c r="C55" s="91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19"/>
      <c r="B56" s="119"/>
      <c r="C56" s="91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19"/>
      <c r="B57" s="119"/>
      <c r="C57" s="91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19"/>
      <c r="B58" s="119"/>
      <c r="C58" s="91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19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20" t="s">
        <v>77</v>
      </c>
      <c r="B60" s="119"/>
      <c r="C60" s="91" t="s">
        <v>21</v>
      </c>
      <c r="D60" s="27">
        <f t="shared" ref="D60:H64" si="4">D66</f>
        <v>3.6</v>
      </c>
      <c r="E60" s="27">
        <f t="shared" si="4"/>
        <v>15.6</v>
      </c>
      <c r="F60" s="27">
        <f>F66</f>
        <v>15.6</v>
      </c>
      <c r="G60" s="27">
        <f t="shared" si="4"/>
        <v>15.6</v>
      </c>
      <c r="H60" s="27">
        <f t="shared" si="4"/>
        <v>17</v>
      </c>
      <c r="I60" s="23">
        <f t="shared" si="0"/>
        <v>67.400000000000006</v>
      </c>
      <c r="J60" s="1"/>
    </row>
    <row r="61" spans="1:10" ht="18.75" x14ac:dyDescent="0.25">
      <c r="A61" s="121"/>
      <c r="B61" s="119"/>
      <c r="C61" s="91" t="s">
        <v>22</v>
      </c>
      <c r="D61" s="27">
        <f t="shared" si="4"/>
        <v>0</v>
      </c>
      <c r="E61" s="27">
        <f t="shared" si="4"/>
        <v>0</v>
      </c>
      <c r="F61" s="27">
        <f t="shared" si="4"/>
        <v>0</v>
      </c>
      <c r="G61" s="27">
        <f t="shared" si="4"/>
        <v>0</v>
      </c>
      <c r="H61" s="27">
        <f t="shared" si="4"/>
        <v>0</v>
      </c>
      <c r="I61" s="23">
        <f t="shared" si="0"/>
        <v>0</v>
      </c>
      <c r="J61" s="1"/>
    </row>
    <row r="62" spans="1:10" ht="18.75" x14ac:dyDescent="0.25">
      <c r="A62" s="121"/>
      <c r="B62" s="119"/>
      <c r="C62" s="91" t="s">
        <v>23</v>
      </c>
      <c r="D62" s="27">
        <f t="shared" si="4"/>
        <v>0</v>
      </c>
      <c r="E62" s="27">
        <f t="shared" si="4"/>
        <v>0</v>
      </c>
      <c r="F62" s="27">
        <f t="shared" si="4"/>
        <v>0</v>
      </c>
      <c r="G62" s="27">
        <f t="shared" si="4"/>
        <v>0</v>
      </c>
      <c r="H62" s="27">
        <f t="shared" si="4"/>
        <v>0</v>
      </c>
      <c r="I62" s="23">
        <f t="shared" si="0"/>
        <v>0</v>
      </c>
      <c r="J62" s="1"/>
    </row>
    <row r="63" spans="1:10" ht="18.75" x14ac:dyDescent="0.25">
      <c r="A63" s="121"/>
      <c r="B63" s="119"/>
      <c r="C63" s="91" t="s">
        <v>24</v>
      </c>
      <c r="D63" s="27">
        <f t="shared" si="4"/>
        <v>0</v>
      </c>
      <c r="E63" s="27">
        <f t="shared" si="4"/>
        <v>0</v>
      </c>
      <c r="F63" s="27">
        <f t="shared" si="4"/>
        <v>0</v>
      </c>
      <c r="G63" s="27">
        <f t="shared" si="4"/>
        <v>0</v>
      </c>
      <c r="H63" s="27">
        <f t="shared" si="4"/>
        <v>0</v>
      </c>
      <c r="I63" s="23">
        <f t="shared" si="0"/>
        <v>0</v>
      </c>
      <c r="J63" s="1"/>
    </row>
    <row r="64" spans="1:10" ht="18.75" x14ac:dyDescent="0.25">
      <c r="A64" s="122"/>
      <c r="B64" s="119"/>
      <c r="C64" s="91" t="s">
        <v>25</v>
      </c>
      <c r="D64" s="27">
        <f t="shared" si="4"/>
        <v>0</v>
      </c>
      <c r="E64" s="27">
        <f t="shared" si="4"/>
        <v>0</v>
      </c>
      <c r="F64" s="27">
        <f t="shared" si="4"/>
        <v>0</v>
      </c>
      <c r="G64" s="27">
        <f t="shared" si="4"/>
        <v>0</v>
      </c>
      <c r="H64" s="27">
        <f t="shared" si="4"/>
        <v>0</v>
      </c>
      <c r="I64" s="23">
        <f t="shared" si="0"/>
        <v>0</v>
      </c>
      <c r="J64" s="1"/>
    </row>
    <row r="65" spans="1:10" ht="17.45" customHeight="1" x14ac:dyDescent="0.25">
      <c r="A65" s="92" t="s">
        <v>59</v>
      </c>
      <c r="B65" s="119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19" t="s">
        <v>60</v>
      </c>
      <c r="B66" s="119"/>
      <c r="C66" s="91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19"/>
      <c r="B67" s="119"/>
      <c r="C67" s="91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19"/>
      <c r="B68" s="119"/>
      <c r="C68" s="91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19"/>
      <c r="B69" s="119"/>
      <c r="C69" s="91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19"/>
      <c r="B70" s="119"/>
      <c r="C70" s="91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19" t="s">
        <v>79</v>
      </c>
      <c r="C71" s="33" t="s">
        <v>14</v>
      </c>
      <c r="D71" s="23">
        <f>D72+D73+D74+D75+D76</f>
        <v>1496.98046</v>
      </c>
      <c r="E71" s="23">
        <f>E72+E73+E74+E75+E76</f>
        <v>1871.7672199999997</v>
      </c>
      <c r="F71" s="23">
        <f t="shared" ref="F71:H71" si="5">F72+F73+F74+F75+F76</f>
        <v>1077.3000000000002</v>
      </c>
      <c r="G71" s="23">
        <f t="shared" si="5"/>
        <v>1136</v>
      </c>
      <c r="H71" s="23">
        <f t="shared" si="5"/>
        <v>1289.3</v>
      </c>
      <c r="I71" s="23">
        <f t="shared" si="0"/>
        <v>6871.3476799999999</v>
      </c>
      <c r="J71" s="1"/>
    </row>
    <row r="72" spans="1:10" ht="21" customHeight="1" x14ac:dyDescent="0.25">
      <c r="A72" s="120" t="s">
        <v>78</v>
      </c>
      <c r="B72" s="119"/>
      <c r="C72" s="91" t="s">
        <v>21</v>
      </c>
      <c r="D72" s="24">
        <f>D78+D84+D90</f>
        <v>1447.5</v>
      </c>
      <c r="E72" s="24">
        <f t="shared" ref="E72:H72" si="6">E78+E84+E90</f>
        <v>1621.2558199999999</v>
      </c>
      <c r="F72" s="24">
        <f t="shared" si="6"/>
        <v>774.2</v>
      </c>
      <c r="G72" s="24">
        <f t="shared" si="6"/>
        <v>832.9</v>
      </c>
      <c r="H72" s="24">
        <f t="shared" si="6"/>
        <v>1289.3</v>
      </c>
      <c r="I72" s="23">
        <f t="shared" si="0"/>
        <v>5965.1558199999999</v>
      </c>
      <c r="J72" s="1"/>
    </row>
    <row r="73" spans="1:10" ht="18.75" x14ac:dyDescent="0.25">
      <c r="A73" s="121"/>
      <c r="B73" s="119"/>
      <c r="C73" s="91" t="s">
        <v>22</v>
      </c>
      <c r="D73" s="24">
        <f t="shared" ref="D73:H76" si="7">D79+D85+D91</f>
        <v>0</v>
      </c>
      <c r="E73" s="24">
        <f t="shared" si="7"/>
        <v>0</v>
      </c>
      <c r="F73" s="24">
        <f t="shared" si="7"/>
        <v>0</v>
      </c>
      <c r="G73" s="24">
        <f t="shared" si="7"/>
        <v>0</v>
      </c>
      <c r="H73" s="24">
        <f t="shared" si="7"/>
        <v>0</v>
      </c>
      <c r="I73" s="23">
        <f t="shared" si="0"/>
        <v>0</v>
      </c>
      <c r="J73" s="1"/>
    </row>
    <row r="74" spans="1:10" ht="18.75" x14ac:dyDescent="0.25">
      <c r="A74" s="121"/>
      <c r="B74" s="119"/>
      <c r="C74" s="91" t="s">
        <v>23</v>
      </c>
      <c r="D74" s="24">
        <f t="shared" si="7"/>
        <v>49.480460000000001</v>
      </c>
      <c r="E74" s="24">
        <f t="shared" si="7"/>
        <v>250.51139999999998</v>
      </c>
      <c r="F74" s="24">
        <f t="shared" si="7"/>
        <v>303.10000000000002</v>
      </c>
      <c r="G74" s="24">
        <f t="shared" si="7"/>
        <v>303.10000000000002</v>
      </c>
      <c r="H74" s="24">
        <f t="shared" si="7"/>
        <v>0</v>
      </c>
      <c r="I74" s="23">
        <f t="shared" si="0"/>
        <v>906.19186000000002</v>
      </c>
      <c r="J74" s="1"/>
    </row>
    <row r="75" spans="1:10" ht="18.75" x14ac:dyDescent="0.25">
      <c r="A75" s="121"/>
      <c r="B75" s="119"/>
      <c r="C75" s="91" t="s">
        <v>24</v>
      </c>
      <c r="D75" s="24">
        <f t="shared" si="7"/>
        <v>0</v>
      </c>
      <c r="E75" s="24">
        <f t="shared" si="7"/>
        <v>0</v>
      </c>
      <c r="F75" s="24">
        <f t="shared" si="7"/>
        <v>0</v>
      </c>
      <c r="G75" s="24">
        <f t="shared" si="7"/>
        <v>0</v>
      </c>
      <c r="H75" s="24">
        <f t="shared" si="7"/>
        <v>0</v>
      </c>
      <c r="I75" s="23">
        <f t="shared" ref="I75:I131" si="8">SUM(D75:H75)</f>
        <v>0</v>
      </c>
      <c r="J75" s="1"/>
    </row>
    <row r="76" spans="1:10" ht="18.75" x14ac:dyDescent="0.25">
      <c r="A76" s="122"/>
      <c r="B76" s="119"/>
      <c r="C76" s="91" t="s">
        <v>25</v>
      </c>
      <c r="D76" s="24">
        <f t="shared" si="7"/>
        <v>0</v>
      </c>
      <c r="E76" s="24">
        <f t="shared" si="7"/>
        <v>0</v>
      </c>
      <c r="F76" s="24">
        <f t="shared" si="7"/>
        <v>0</v>
      </c>
      <c r="G76" s="24">
        <f t="shared" si="7"/>
        <v>0</v>
      </c>
      <c r="H76" s="24">
        <f t="shared" si="7"/>
        <v>0</v>
      </c>
      <c r="I76" s="23">
        <f t="shared" si="8"/>
        <v>0</v>
      </c>
      <c r="J76" s="1"/>
    </row>
    <row r="77" spans="1:10" ht="17.45" customHeight="1" x14ac:dyDescent="0.25">
      <c r="A77" s="92" t="s">
        <v>36</v>
      </c>
      <c r="B77" s="119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8"/>
        <v>5276.6919199999993</v>
      </c>
      <c r="J77" s="1"/>
    </row>
    <row r="78" spans="1:10" ht="18.75" customHeight="1" x14ac:dyDescent="0.25">
      <c r="A78" s="119" t="s">
        <v>37</v>
      </c>
      <c r="B78" s="119"/>
      <c r="C78" s="91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8"/>
        <v>5276.6919199999993</v>
      </c>
      <c r="J78" s="1"/>
    </row>
    <row r="79" spans="1:10" ht="18.75" x14ac:dyDescent="0.25">
      <c r="A79" s="119"/>
      <c r="B79" s="119"/>
      <c r="C79" s="91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8"/>
        <v>0</v>
      </c>
      <c r="J79" s="1"/>
    </row>
    <row r="80" spans="1:10" ht="18.75" x14ac:dyDescent="0.25">
      <c r="A80" s="119"/>
      <c r="B80" s="119"/>
      <c r="C80" s="91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8"/>
        <v>0</v>
      </c>
      <c r="J80" s="1"/>
    </row>
    <row r="81" spans="1:10" ht="18.75" x14ac:dyDescent="0.25">
      <c r="A81" s="119"/>
      <c r="B81" s="119"/>
      <c r="C81" s="91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8"/>
        <v>0</v>
      </c>
      <c r="J81" s="1"/>
    </row>
    <row r="82" spans="1:10" ht="18.75" x14ac:dyDescent="0.25">
      <c r="A82" s="119"/>
      <c r="B82" s="119"/>
      <c r="C82" s="91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8"/>
        <v>0</v>
      </c>
      <c r="J82" s="1"/>
    </row>
    <row r="83" spans="1:10" ht="17.45" customHeight="1" x14ac:dyDescent="0.25">
      <c r="A83" s="92" t="s">
        <v>38</v>
      </c>
      <c r="B83" s="119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8"/>
        <v>1185.68046</v>
      </c>
      <c r="J83" s="1"/>
    </row>
    <row r="84" spans="1:10" ht="18.75" customHeight="1" x14ac:dyDescent="0.25">
      <c r="A84" s="119" t="s">
        <v>39</v>
      </c>
      <c r="B84" s="119"/>
      <c r="C84" s="91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8"/>
        <v>479.52160000000003</v>
      </c>
      <c r="J84" s="1"/>
    </row>
    <row r="85" spans="1:10" ht="18.75" x14ac:dyDescent="0.25">
      <c r="A85" s="119"/>
      <c r="B85" s="119"/>
      <c r="C85" s="91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8"/>
        <v>0</v>
      </c>
      <c r="J85" s="1"/>
    </row>
    <row r="86" spans="1:10" ht="18.75" x14ac:dyDescent="0.25">
      <c r="A86" s="119"/>
      <c r="B86" s="119"/>
      <c r="C86" s="91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8"/>
        <v>706.15886</v>
      </c>
      <c r="J86" s="1"/>
    </row>
    <row r="87" spans="1:10" ht="18.75" x14ac:dyDescent="0.25">
      <c r="A87" s="119"/>
      <c r="B87" s="119"/>
      <c r="C87" s="91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8"/>
        <v>0</v>
      </c>
      <c r="J87" s="1"/>
    </row>
    <row r="88" spans="1:10" ht="18.75" x14ac:dyDescent="0.25">
      <c r="A88" s="119"/>
      <c r="B88" s="119"/>
      <c r="C88" s="91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8"/>
        <v>0</v>
      </c>
      <c r="J88" s="1"/>
    </row>
    <row r="89" spans="1:10" ht="17.45" customHeight="1" x14ac:dyDescent="0.25">
      <c r="A89" s="92" t="s">
        <v>40</v>
      </c>
      <c r="B89" s="119" t="s">
        <v>79</v>
      </c>
      <c r="C89" s="33" t="s">
        <v>14</v>
      </c>
      <c r="D89" s="23">
        <f>D90+D91+D92+D93+D94</f>
        <v>0</v>
      </c>
      <c r="E89" s="23">
        <f>E90+E91+E92+E93+E94</f>
        <v>271.9753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8"/>
        <v>408.9753</v>
      </c>
      <c r="J89" s="1"/>
    </row>
    <row r="90" spans="1:10" ht="18.75" customHeight="1" x14ac:dyDescent="0.25">
      <c r="A90" s="116" t="s">
        <v>41</v>
      </c>
      <c r="B90" s="119"/>
      <c r="C90" s="91" t="s">
        <v>21</v>
      </c>
      <c r="D90" s="22">
        <v>0</v>
      </c>
      <c r="E90" s="22">
        <v>71.942300000000003</v>
      </c>
      <c r="F90" s="25">
        <v>20</v>
      </c>
      <c r="G90" s="25">
        <v>20</v>
      </c>
      <c r="H90" s="25">
        <v>97</v>
      </c>
      <c r="I90" s="23">
        <f t="shared" si="8"/>
        <v>208.94229999999999</v>
      </c>
      <c r="J90" s="1"/>
    </row>
    <row r="91" spans="1:10" ht="18.75" x14ac:dyDescent="0.25">
      <c r="A91" s="117"/>
      <c r="B91" s="119"/>
      <c r="C91" s="91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8"/>
        <v>0</v>
      </c>
      <c r="J91" s="1"/>
    </row>
    <row r="92" spans="1:10" ht="18.75" x14ac:dyDescent="0.25">
      <c r="A92" s="117"/>
      <c r="B92" s="119"/>
      <c r="C92" s="91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8"/>
        <v>200.03299999999999</v>
      </c>
      <c r="J92" s="1"/>
    </row>
    <row r="93" spans="1:10" ht="18.75" x14ac:dyDescent="0.25">
      <c r="A93" s="117"/>
      <c r="B93" s="119"/>
      <c r="C93" s="91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8"/>
        <v>0</v>
      </c>
      <c r="J93" s="1"/>
    </row>
    <row r="94" spans="1:10" ht="18.75" x14ac:dyDescent="0.25">
      <c r="A94" s="118"/>
      <c r="B94" s="119"/>
      <c r="C94" s="91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8"/>
        <v>0</v>
      </c>
      <c r="J94" s="1"/>
    </row>
    <row r="95" spans="1:10" ht="18.75" customHeight="1" x14ac:dyDescent="0.25">
      <c r="A95" s="32" t="s">
        <v>42</v>
      </c>
      <c r="B95" s="119" t="s">
        <v>79</v>
      </c>
      <c r="C95" s="33" t="s">
        <v>14</v>
      </c>
      <c r="D95" s="23">
        <f>D96+D97+D98+D99+D100</f>
        <v>600</v>
      </c>
      <c r="E95" s="23">
        <f>E96+E97+E98+E99+E100</f>
        <v>646.02616999999998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8"/>
        <v>1266.0261700000001</v>
      </c>
      <c r="J95" s="1"/>
    </row>
    <row r="96" spans="1:10" ht="18.75" customHeight="1" x14ac:dyDescent="0.25">
      <c r="A96" s="115" t="s">
        <v>80</v>
      </c>
      <c r="B96" s="119"/>
      <c r="C96" s="91" t="s">
        <v>21</v>
      </c>
      <c r="D96" s="24">
        <f t="shared" ref="D96:H100" si="9">D102+D108</f>
        <v>6</v>
      </c>
      <c r="E96" s="24">
        <f t="shared" si="9"/>
        <v>25.626170000000002</v>
      </c>
      <c r="F96" s="24">
        <f t="shared" si="9"/>
        <v>10</v>
      </c>
      <c r="G96" s="24">
        <f t="shared" si="9"/>
        <v>10</v>
      </c>
      <c r="H96" s="24">
        <f t="shared" si="9"/>
        <v>0</v>
      </c>
      <c r="I96" s="23">
        <f t="shared" si="8"/>
        <v>51.626170000000002</v>
      </c>
      <c r="J96" s="1"/>
    </row>
    <row r="97" spans="1:10" ht="18.75" x14ac:dyDescent="0.25">
      <c r="A97" s="115"/>
      <c r="B97" s="119"/>
      <c r="C97" s="91" t="s">
        <v>22</v>
      </c>
      <c r="D97" s="24">
        <f t="shared" si="9"/>
        <v>0</v>
      </c>
      <c r="E97" s="24">
        <f t="shared" si="9"/>
        <v>0</v>
      </c>
      <c r="F97" s="24">
        <f t="shared" si="9"/>
        <v>0</v>
      </c>
      <c r="G97" s="24">
        <f t="shared" si="9"/>
        <v>0</v>
      </c>
      <c r="H97" s="24">
        <f t="shared" si="9"/>
        <v>0</v>
      </c>
      <c r="I97" s="23">
        <f t="shared" si="8"/>
        <v>0</v>
      </c>
      <c r="J97" s="1"/>
    </row>
    <row r="98" spans="1:10" ht="18.75" x14ac:dyDescent="0.25">
      <c r="A98" s="115"/>
      <c r="B98" s="119"/>
      <c r="C98" s="91" t="s">
        <v>23</v>
      </c>
      <c r="D98" s="24">
        <f t="shared" si="9"/>
        <v>594</v>
      </c>
      <c r="E98" s="24">
        <f t="shared" si="9"/>
        <v>620.4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3">
        <f t="shared" si="8"/>
        <v>1214.4000000000001</v>
      </c>
      <c r="J98" s="1"/>
    </row>
    <row r="99" spans="1:10" ht="18.75" x14ac:dyDescent="0.25">
      <c r="A99" s="115"/>
      <c r="B99" s="119"/>
      <c r="C99" s="91" t="s">
        <v>24</v>
      </c>
      <c r="D99" s="24">
        <f t="shared" si="9"/>
        <v>0</v>
      </c>
      <c r="E99" s="24">
        <f t="shared" si="9"/>
        <v>0</v>
      </c>
      <c r="F99" s="24">
        <f t="shared" si="9"/>
        <v>0</v>
      </c>
      <c r="G99" s="24">
        <f t="shared" si="9"/>
        <v>0</v>
      </c>
      <c r="H99" s="24">
        <f t="shared" si="9"/>
        <v>0</v>
      </c>
      <c r="I99" s="23">
        <f t="shared" si="8"/>
        <v>0</v>
      </c>
      <c r="J99" s="1"/>
    </row>
    <row r="100" spans="1:10" ht="18.75" x14ac:dyDescent="0.25">
      <c r="A100" s="115"/>
      <c r="B100" s="119"/>
      <c r="C100" s="91" t="s">
        <v>25</v>
      </c>
      <c r="D100" s="24">
        <f t="shared" si="9"/>
        <v>0</v>
      </c>
      <c r="E100" s="24">
        <f t="shared" si="9"/>
        <v>0</v>
      </c>
      <c r="F100" s="24">
        <f t="shared" si="9"/>
        <v>0</v>
      </c>
      <c r="G100" s="24">
        <f t="shared" si="9"/>
        <v>0</v>
      </c>
      <c r="H100" s="24">
        <f t="shared" si="9"/>
        <v>0</v>
      </c>
      <c r="I100" s="23">
        <f t="shared" si="8"/>
        <v>0</v>
      </c>
      <c r="J100" s="1"/>
    </row>
    <row r="101" spans="1:10" ht="17.45" customHeight="1" x14ac:dyDescent="0.25">
      <c r="A101" s="92" t="s">
        <v>43</v>
      </c>
      <c r="B101" s="119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8"/>
        <v>29.359500000000001</v>
      </c>
      <c r="J101" s="1"/>
    </row>
    <row r="102" spans="1:10" ht="18.75" customHeight="1" x14ac:dyDescent="0.25">
      <c r="A102" s="116" t="s">
        <v>44</v>
      </c>
      <c r="B102" s="119"/>
      <c r="C102" s="91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8"/>
        <v>29.359500000000001</v>
      </c>
      <c r="J102" s="1"/>
    </row>
    <row r="103" spans="1:10" ht="18.75" x14ac:dyDescent="0.25">
      <c r="A103" s="117"/>
      <c r="B103" s="119"/>
      <c r="C103" s="91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8"/>
        <v>0</v>
      </c>
      <c r="J103" s="1"/>
    </row>
    <row r="104" spans="1:10" ht="18.75" x14ac:dyDescent="0.25">
      <c r="A104" s="117"/>
      <c r="B104" s="119"/>
      <c r="C104" s="91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8"/>
        <v>0</v>
      </c>
      <c r="J104" s="1"/>
    </row>
    <row r="105" spans="1:10" ht="18.75" x14ac:dyDescent="0.25">
      <c r="A105" s="117"/>
      <c r="B105" s="119"/>
      <c r="C105" s="91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8"/>
        <v>0</v>
      </c>
      <c r="J105" s="1"/>
    </row>
    <row r="106" spans="1:10" ht="18.75" x14ac:dyDescent="0.25">
      <c r="A106" s="118"/>
      <c r="B106" s="119"/>
      <c r="C106" s="91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8"/>
        <v>0</v>
      </c>
      <c r="J106" s="1"/>
    </row>
    <row r="107" spans="1:10" ht="17.45" customHeight="1" x14ac:dyDescent="0.25">
      <c r="A107" s="92" t="s">
        <v>45</v>
      </c>
      <c r="B107" s="119" t="s">
        <v>79</v>
      </c>
      <c r="C107" s="33" t="s">
        <v>14</v>
      </c>
      <c r="D107" s="23">
        <f>D108+D109+D110+D111+D112</f>
        <v>600</v>
      </c>
      <c r="E107" s="23">
        <f>E108+E109+E110+E111+E112</f>
        <v>626.66666999999995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8"/>
        <v>1236.6666700000001</v>
      </c>
      <c r="J107" s="1"/>
    </row>
    <row r="108" spans="1:10" ht="18.75" customHeight="1" x14ac:dyDescent="0.25">
      <c r="A108" s="119" t="s">
        <v>46</v>
      </c>
      <c r="B108" s="119"/>
      <c r="C108" s="91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8"/>
        <v>22.266670000000001</v>
      </c>
      <c r="J108" s="1"/>
    </row>
    <row r="109" spans="1:10" ht="18.75" x14ac:dyDescent="0.25">
      <c r="A109" s="119"/>
      <c r="B109" s="119"/>
      <c r="C109" s="91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8"/>
        <v>0</v>
      </c>
      <c r="J109" s="1"/>
    </row>
    <row r="110" spans="1:10" ht="18.75" x14ac:dyDescent="0.25">
      <c r="A110" s="119"/>
      <c r="B110" s="119"/>
      <c r="C110" s="91" t="s">
        <v>23</v>
      </c>
      <c r="D110" s="22">
        <v>594</v>
      </c>
      <c r="E110" s="22">
        <v>620.4</v>
      </c>
      <c r="F110" s="27">
        <v>0</v>
      </c>
      <c r="G110" s="27">
        <v>0</v>
      </c>
      <c r="H110" s="27">
        <v>0</v>
      </c>
      <c r="I110" s="23">
        <f t="shared" si="8"/>
        <v>1214.4000000000001</v>
      </c>
      <c r="J110" s="1"/>
    </row>
    <row r="111" spans="1:10" ht="18.75" x14ac:dyDescent="0.25">
      <c r="A111" s="119"/>
      <c r="B111" s="119"/>
      <c r="C111" s="91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8"/>
        <v>0</v>
      </c>
      <c r="J111" s="1"/>
    </row>
    <row r="112" spans="1:10" ht="18.75" x14ac:dyDescent="0.25">
      <c r="A112" s="119"/>
      <c r="B112" s="119"/>
      <c r="C112" s="91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8"/>
        <v>0</v>
      </c>
      <c r="J112" s="1"/>
    </row>
    <row r="113" spans="1:10" ht="17.45" customHeight="1" x14ac:dyDescent="0.25">
      <c r="A113" s="37" t="s">
        <v>47</v>
      </c>
      <c r="B113" s="119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8"/>
        <v>240.5</v>
      </c>
      <c r="J113" s="1"/>
    </row>
    <row r="114" spans="1:10" ht="18.75" customHeight="1" x14ac:dyDescent="0.25">
      <c r="A114" s="115" t="s">
        <v>81</v>
      </c>
      <c r="B114" s="119"/>
      <c r="C114" s="36" t="s">
        <v>21</v>
      </c>
      <c r="D114" s="28">
        <f t="shared" ref="D114:H118" si="10">D120+D126</f>
        <v>50.5</v>
      </c>
      <c r="E114" s="28">
        <f t="shared" si="10"/>
        <v>30.5</v>
      </c>
      <c r="F114" s="28">
        <f t="shared" si="10"/>
        <v>30.5</v>
      </c>
      <c r="G114" s="28">
        <f t="shared" si="10"/>
        <v>30.5</v>
      </c>
      <c r="H114" s="28">
        <f t="shared" si="10"/>
        <v>98.5</v>
      </c>
      <c r="I114" s="23">
        <f t="shared" si="8"/>
        <v>240.5</v>
      </c>
      <c r="J114" s="1"/>
    </row>
    <row r="115" spans="1:10" ht="18.75" x14ac:dyDescent="0.25">
      <c r="A115" s="115"/>
      <c r="B115" s="119"/>
      <c r="C115" s="36" t="s">
        <v>22</v>
      </c>
      <c r="D115" s="28">
        <f t="shared" si="10"/>
        <v>0</v>
      </c>
      <c r="E115" s="28">
        <f t="shared" si="10"/>
        <v>0</v>
      </c>
      <c r="F115" s="28">
        <f t="shared" si="10"/>
        <v>0</v>
      </c>
      <c r="G115" s="28">
        <f t="shared" si="10"/>
        <v>0</v>
      </c>
      <c r="H115" s="28">
        <f t="shared" si="10"/>
        <v>0</v>
      </c>
      <c r="I115" s="23">
        <f t="shared" si="8"/>
        <v>0</v>
      </c>
      <c r="J115" s="1"/>
    </row>
    <row r="116" spans="1:10" ht="18.75" x14ac:dyDescent="0.25">
      <c r="A116" s="115"/>
      <c r="B116" s="119"/>
      <c r="C116" s="36" t="s">
        <v>23</v>
      </c>
      <c r="D116" s="28">
        <f t="shared" si="10"/>
        <v>0</v>
      </c>
      <c r="E116" s="28">
        <f t="shared" si="10"/>
        <v>0</v>
      </c>
      <c r="F116" s="28">
        <f t="shared" si="10"/>
        <v>0</v>
      </c>
      <c r="G116" s="28">
        <f t="shared" si="10"/>
        <v>0</v>
      </c>
      <c r="H116" s="28">
        <f t="shared" si="10"/>
        <v>0</v>
      </c>
      <c r="I116" s="23">
        <f t="shared" si="8"/>
        <v>0</v>
      </c>
      <c r="J116" s="1"/>
    </row>
    <row r="117" spans="1:10" ht="18.75" x14ac:dyDescent="0.25">
      <c r="A117" s="115"/>
      <c r="B117" s="119"/>
      <c r="C117" s="36" t="s">
        <v>24</v>
      </c>
      <c r="D117" s="28">
        <f t="shared" si="10"/>
        <v>0</v>
      </c>
      <c r="E117" s="28">
        <f t="shared" si="10"/>
        <v>0</v>
      </c>
      <c r="F117" s="28">
        <f t="shared" si="10"/>
        <v>0</v>
      </c>
      <c r="G117" s="28">
        <f t="shared" si="10"/>
        <v>0</v>
      </c>
      <c r="H117" s="28">
        <f t="shared" si="10"/>
        <v>0</v>
      </c>
      <c r="I117" s="23">
        <f t="shared" si="8"/>
        <v>0</v>
      </c>
      <c r="J117" s="1"/>
    </row>
    <row r="118" spans="1:10" ht="18.75" x14ac:dyDescent="0.25">
      <c r="A118" s="115"/>
      <c r="B118" s="119"/>
      <c r="C118" s="36" t="s">
        <v>25</v>
      </c>
      <c r="D118" s="28">
        <f t="shared" si="10"/>
        <v>0</v>
      </c>
      <c r="E118" s="28">
        <f t="shared" si="10"/>
        <v>0</v>
      </c>
      <c r="F118" s="28">
        <f t="shared" si="10"/>
        <v>0</v>
      </c>
      <c r="G118" s="28">
        <f t="shared" si="10"/>
        <v>0</v>
      </c>
      <c r="H118" s="28">
        <f t="shared" si="10"/>
        <v>0</v>
      </c>
      <c r="I118" s="23">
        <f t="shared" si="8"/>
        <v>0</v>
      </c>
      <c r="J118" s="1"/>
    </row>
    <row r="119" spans="1:10" ht="18.75" customHeight="1" x14ac:dyDescent="0.25">
      <c r="A119" s="37" t="s">
        <v>48</v>
      </c>
      <c r="B119" s="119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8"/>
        <v>238</v>
      </c>
      <c r="J119" s="1"/>
    </row>
    <row r="120" spans="1:10" ht="18.75" customHeight="1" x14ac:dyDescent="0.25">
      <c r="A120" s="119" t="s">
        <v>83</v>
      </c>
      <c r="B120" s="119"/>
      <c r="C120" s="36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8"/>
        <v>238</v>
      </c>
      <c r="J120" s="1"/>
    </row>
    <row r="121" spans="1:10" ht="18.75" x14ac:dyDescent="0.25">
      <c r="A121" s="119"/>
      <c r="B121" s="119"/>
      <c r="C121" s="36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8"/>
        <v>0</v>
      </c>
      <c r="J121" s="1"/>
    </row>
    <row r="122" spans="1:10" ht="18.75" x14ac:dyDescent="0.25">
      <c r="A122" s="119"/>
      <c r="B122" s="119"/>
      <c r="C122" s="36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8"/>
        <v>0</v>
      </c>
      <c r="J122" s="1"/>
    </row>
    <row r="123" spans="1:10" ht="18.75" x14ac:dyDescent="0.25">
      <c r="A123" s="119"/>
      <c r="B123" s="119"/>
      <c r="C123" s="36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8"/>
        <v>0</v>
      </c>
      <c r="J123" s="1"/>
    </row>
    <row r="124" spans="1:10" ht="18.75" x14ac:dyDescent="0.25">
      <c r="A124" s="119"/>
      <c r="B124" s="119"/>
      <c r="C124" s="36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8"/>
        <v>0</v>
      </c>
      <c r="J124" s="1"/>
    </row>
    <row r="125" spans="1:10" ht="17.45" customHeight="1" x14ac:dyDescent="0.25">
      <c r="A125" s="37" t="s">
        <v>49</v>
      </c>
      <c r="B125" s="119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8"/>
        <v>2.5</v>
      </c>
      <c r="J125" s="1"/>
    </row>
    <row r="126" spans="1:10" ht="18.75" customHeight="1" x14ac:dyDescent="0.25">
      <c r="A126" s="119" t="s">
        <v>50</v>
      </c>
      <c r="B126" s="119"/>
      <c r="C126" s="36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8"/>
        <v>2.5</v>
      </c>
      <c r="J126" s="1"/>
    </row>
    <row r="127" spans="1:10" ht="18.75" x14ac:dyDescent="0.25">
      <c r="A127" s="119"/>
      <c r="B127" s="119"/>
      <c r="C127" s="36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8"/>
        <v>0</v>
      </c>
      <c r="J127" s="1"/>
    </row>
    <row r="128" spans="1:10" ht="18.75" x14ac:dyDescent="0.25">
      <c r="A128" s="119"/>
      <c r="B128" s="119"/>
      <c r="C128" s="36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8"/>
        <v>0</v>
      </c>
      <c r="J128" s="1"/>
    </row>
    <row r="129" spans="1:10" ht="18.75" x14ac:dyDescent="0.25">
      <c r="A129" s="119"/>
      <c r="B129" s="119"/>
      <c r="C129" s="36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8"/>
        <v>0</v>
      </c>
      <c r="J129" s="1"/>
    </row>
    <row r="130" spans="1:10" ht="18.75" x14ac:dyDescent="0.25">
      <c r="A130" s="119"/>
      <c r="B130" s="119"/>
      <c r="C130" s="36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8"/>
        <v>0</v>
      </c>
      <c r="J130" s="1"/>
    </row>
    <row r="131" spans="1:10" ht="17.45" customHeight="1" x14ac:dyDescent="0.25">
      <c r="A131" s="37" t="s">
        <v>51</v>
      </c>
      <c r="B131" s="112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1929.63546</v>
      </c>
      <c r="F131" s="23">
        <f>F132+F133+F134+F135+F136</f>
        <v>1937.5</v>
      </c>
      <c r="G131" s="23">
        <f>G132+G133+G134+G135+G136</f>
        <v>2195.1</v>
      </c>
      <c r="H131" s="23">
        <f>H132+H133+H134+H135+H136</f>
        <v>2147.6</v>
      </c>
      <c r="I131" s="23">
        <f t="shared" si="8"/>
        <v>10244.347740000001</v>
      </c>
      <c r="J131" s="1"/>
    </row>
    <row r="132" spans="1:10" ht="18.75" customHeight="1" x14ac:dyDescent="0.25">
      <c r="A132" s="115" t="s">
        <v>82</v>
      </c>
      <c r="B132" s="112"/>
      <c r="C132" s="36" t="s">
        <v>21</v>
      </c>
      <c r="D132" s="24">
        <f>D138+D144</f>
        <v>1883.9927399999999</v>
      </c>
      <c r="E132" s="24">
        <f>E138+E144+E156</f>
        <v>1880.13546</v>
      </c>
      <c r="F132" s="24">
        <f>F138+F144+F150+F156</f>
        <v>947.5</v>
      </c>
      <c r="G132" s="24">
        <f>G138+G144+G150+G156</f>
        <v>548.4</v>
      </c>
      <c r="H132" s="24">
        <f t="shared" ref="H132" si="11">H138+H144</f>
        <v>2147.6</v>
      </c>
      <c r="I132" s="23">
        <f>SUM(D132:H132)</f>
        <v>7407.6281999999992</v>
      </c>
      <c r="J132" s="1"/>
    </row>
    <row r="133" spans="1:10" ht="18.75" x14ac:dyDescent="0.25">
      <c r="A133" s="115"/>
      <c r="B133" s="112"/>
      <c r="C133" s="36" t="s">
        <v>22</v>
      </c>
      <c r="D133" s="24">
        <f t="shared" ref="D133:H135" si="12">D139+D145</f>
        <v>0</v>
      </c>
      <c r="E133" s="24">
        <f>E139+E145+E157</f>
        <v>0</v>
      </c>
      <c r="F133" s="24">
        <f>F139+F145+F151+F157</f>
        <v>0</v>
      </c>
      <c r="G133" s="24">
        <f>G140+G145+G151+G157</f>
        <v>0</v>
      </c>
      <c r="H133" s="24">
        <f t="shared" si="12"/>
        <v>0</v>
      </c>
      <c r="I133" s="23">
        <f t="shared" ref="I133:I171" si="13">SUM(D133:H133)</f>
        <v>0</v>
      </c>
      <c r="J133" s="1"/>
    </row>
    <row r="134" spans="1:10" ht="18.75" x14ac:dyDescent="0.25">
      <c r="A134" s="115"/>
      <c r="B134" s="112"/>
      <c r="C134" s="36" t="s">
        <v>23</v>
      </c>
      <c r="D134" s="24">
        <f t="shared" si="12"/>
        <v>150.51954000000001</v>
      </c>
      <c r="E134" s="24">
        <f>E140+E146+E158</f>
        <v>49.5</v>
      </c>
      <c r="F134" s="24">
        <f>F140+F146+F152+F158</f>
        <v>990</v>
      </c>
      <c r="G134" s="24">
        <f>G140+G146+G152+G158</f>
        <v>1646.7</v>
      </c>
      <c r="H134" s="24">
        <f t="shared" si="12"/>
        <v>0</v>
      </c>
      <c r="I134" s="23">
        <f t="shared" si="13"/>
        <v>2836.7195400000001</v>
      </c>
      <c r="J134" s="1"/>
    </row>
    <row r="135" spans="1:10" ht="18.75" x14ac:dyDescent="0.25">
      <c r="A135" s="115"/>
      <c r="B135" s="112"/>
      <c r="C135" s="36" t="s">
        <v>24</v>
      </c>
      <c r="D135" s="24">
        <f t="shared" si="12"/>
        <v>0</v>
      </c>
      <c r="E135" s="24">
        <f>E141+E147+E159</f>
        <v>0</v>
      </c>
      <c r="F135" s="24">
        <f>F141+F147+F153+F159</f>
        <v>0</v>
      </c>
      <c r="G135" s="24">
        <f>G141+G147+G153+G159</f>
        <v>0</v>
      </c>
      <c r="H135" s="24">
        <f t="shared" si="12"/>
        <v>0</v>
      </c>
      <c r="I135" s="23">
        <f t="shared" si="13"/>
        <v>0</v>
      </c>
      <c r="J135" s="1"/>
    </row>
    <row r="136" spans="1:10" ht="18.75" x14ac:dyDescent="0.25">
      <c r="A136" s="115"/>
      <c r="B136" s="112"/>
      <c r="C136" s="36" t="s">
        <v>25</v>
      </c>
      <c r="D136" s="24">
        <f>D142+D148</f>
        <v>0</v>
      </c>
      <c r="E136" s="24">
        <f>E142+E148+E160</f>
        <v>0</v>
      </c>
      <c r="F136" s="24">
        <f>F142+F148+F154+F160</f>
        <v>0</v>
      </c>
      <c r="G136" s="24">
        <f>G142+G148+G154+G160</f>
        <v>0</v>
      </c>
      <c r="H136" s="24">
        <f>H142+H148</f>
        <v>0</v>
      </c>
      <c r="I136" s="23">
        <f t="shared" si="13"/>
        <v>0</v>
      </c>
      <c r="J136" s="1"/>
    </row>
    <row r="137" spans="1:10" ht="17.45" customHeight="1" x14ac:dyDescent="0.25">
      <c r="A137" s="37" t="s">
        <v>52</v>
      </c>
      <c r="B137" s="112" t="s">
        <v>74</v>
      </c>
      <c r="C137" s="33" t="s">
        <v>14</v>
      </c>
      <c r="D137" s="23">
        <f>D138+D139+D140+D141+D142</f>
        <v>1882.39274</v>
      </c>
      <c r="E137" s="23">
        <f>E138+E139+E140+E141+E142</f>
        <v>1869.63546</v>
      </c>
      <c r="F137" s="23">
        <f>F138+F139+F140+F141+F142</f>
        <v>932.5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3"/>
        <v>7348.8281999999999</v>
      </c>
      <c r="J137" s="1"/>
    </row>
    <row r="138" spans="1:10" ht="18.75" customHeight="1" x14ac:dyDescent="0.25">
      <c r="A138" s="119" t="s">
        <v>61</v>
      </c>
      <c r="B138" s="112"/>
      <c r="C138" s="36" t="s">
        <v>21</v>
      </c>
      <c r="D138" s="22">
        <v>1882.39274</v>
      </c>
      <c r="E138" s="22">
        <v>1869.63546</v>
      </c>
      <c r="F138" s="25">
        <v>932.5</v>
      </c>
      <c r="G138" s="25">
        <f>543.4-16.7</f>
        <v>526.69999999999993</v>
      </c>
      <c r="H138" s="25">
        <v>2137.6</v>
      </c>
      <c r="I138" s="23">
        <f t="shared" si="13"/>
        <v>7348.8281999999999</v>
      </c>
      <c r="J138" s="1"/>
    </row>
    <row r="139" spans="1:10" ht="18.75" x14ac:dyDescent="0.25">
      <c r="A139" s="119"/>
      <c r="B139" s="112"/>
      <c r="C139" s="36" t="s">
        <v>22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3">
        <f t="shared" si="13"/>
        <v>0</v>
      </c>
      <c r="J139" s="1"/>
    </row>
    <row r="140" spans="1:10" ht="18.75" x14ac:dyDescent="0.25">
      <c r="A140" s="119"/>
      <c r="B140" s="112"/>
      <c r="C140" s="36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3"/>
        <v>0</v>
      </c>
      <c r="J140" s="1"/>
    </row>
    <row r="141" spans="1:10" ht="18.75" x14ac:dyDescent="0.25">
      <c r="A141" s="119"/>
      <c r="B141" s="112"/>
      <c r="C141" s="36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3"/>
        <v>0</v>
      </c>
      <c r="J141" s="1"/>
    </row>
    <row r="142" spans="1:10" ht="18.75" x14ac:dyDescent="0.25">
      <c r="A142" s="119"/>
      <c r="B142" s="112"/>
      <c r="C142" s="36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3"/>
        <v>0</v>
      </c>
      <c r="J142" s="1"/>
    </row>
    <row r="143" spans="1:10" ht="17.45" customHeight="1" x14ac:dyDescent="0.25">
      <c r="A143" s="37" t="s">
        <v>53</v>
      </c>
      <c r="B143" s="112" t="s">
        <v>74</v>
      </c>
      <c r="C143" s="33" t="s">
        <v>14</v>
      </c>
      <c r="D143" s="23">
        <f>D144+D145+D146+D147+D148</f>
        <v>152.11954</v>
      </c>
      <c r="E143" s="23">
        <f>E144+E145+E146+E147+E148</f>
        <v>60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3"/>
        <v>232.11954</v>
      </c>
      <c r="J143" s="1"/>
    </row>
    <row r="144" spans="1:10" ht="18.75" customHeight="1" x14ac:dyDescent="0.25">
      <c r="A144" s="119" t="s">
        <v>54</v>
      </c>
      <c r="B144" s="112"/>
      <c r="C144" s="36" t="s">
        <v>21</v>
      </c>
      <c r="D144" s="22">
        <v>1.6</v>
      </c>
      <c r="E144" s="22">
        <v>10.5</v>
      </c>
      <c r="F144" s="22">
        <v>5</v>
      </c>
      <c r="G144" s="22">
        <v>5</v>
      </c>
      <c r="H144" s="22">
        <v>10</v>
      </c>
      <c r="I144" s="23">
        <f t="shared" si="13"/>
        <v>32.1</v>
      </c>
      <c r="J144" s="1"/>
    </row>
    <row r="145" spans="1:10" ht="18.75" x14ac:dyDescent="0.25">
      <c r="A145" s="119"/>
      <c r="B145" s="112"/>
      <c r="C145" s="36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3"/>
        <v>0</v>
      </c>
      <c r="J145" s="1"/>
    </row>
    <row r="146" spans="1:10" ht="18.75" x14ac:dyDescent="0.25">
      <c r="A146" s="119"/>
      <c r="B146" s="112"/>
      <c r="C146" s="36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3"/>
        <v>200.01954000000001</v>
      </c>
      <c r="J146" s="1"/>
    </row>
    <row r="147" spans="1:10" ht="18.75" x14ac:dyDescent="0.25">
      <c r="A147" s="119"/>
      <c r="B147" s="112"/>
      <c r="C147" s="36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3"/>
        <v>0</v>
      </c>
      <c r="J147" s="1"/>
    </row>
    <row r="148" spans="1:10" ht="18.75" x14ac:dyDescent="0.25">
      <c r="A148" s="119"/>
      <c r="B148" s="112"/>
      <c r="C148" s="36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3"/>
        <v>0</v>
      </c>
      <c r="J148" s="1"/>
    </row>
    <row r="149" spans="1:10" ht="18.75" x14ac:dyDescent="0.25">
      <c r="A149" s="88" t="s">
        <v>105</v>
      </c>
      <c r="B149" s="112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1663.4</v>
      </c>
      <c r="H149" s="23">
        <f>H150+H151+H152+H153+H154</f>
        <v>0</v>
      </c>
      <c r="I149" s="23">
        <f t="shared" ref="I149:I154" si="14">SUM(D149:H149)</f>
        <v>1663.4</v>
      </c>
      <c r="J149" s="1"/>
    </row>
    <row r="150" spans="1:10" ht="18.75" x14ac:dyDescent="0.25">
      <c r="A150" s="119" t="s">
        <v>106</v>
      </c>
      <c r="B150" s="112"/>
      <c r="C150" s="87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4"/>
        <v>16.7</v>
      </c>
      <c r="J150" s="1"/>
    </row>
    <row r="151" spans="1:10" ht="18.75" x14ac:dyDescent="0.25">
      <c r="A151" s="119"/>
      <c r="B151" s="112"/>
      <c r="C151" s="87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4"/>
        <v>0</v>
      </c>
      <c r="J151" s="1"/>
    </row>
    <row r="152" spans="1:10" ht="18.75" x14ac:dyDescent="0.25">
      <c r="A152" s="119"/>
      <c r="B152" s="112"/>
      <c r="C152" s="87" t="s">
        <v>23</v>
      </c>
      <c r="D152" s="22">
        <v>0</v>
      </c>
      <c r="E152" s="22">
        <v>0</v>
      </c>
      <c r="F152" s="22">
        <v>0</v>
      </c>
      <c r="G152" s="22">
        <v>1646.7</v>
      </c>
      <c r="H152" s="22">
        <v>0</v>
      </c>
      <c r="I152" s="23">
        <f t="shared" si="14"/>
        <v>1646.7</v>
      </c>
      <c r="J152" s="1"/>
    </row>
    <row r="153" spans="1:10" ht="18.75" x14ac:dyDescent="0.25">
      <c r="A153" s="119"/>
      <c r="B153" s="112"/>
      <c r="C153" s="87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4"/>
        <v>0</v>
      </c>
      <c r="J153" s="1"/>
    </row>
    <row r="154" spans="1:10" ht="18.75" x14ac:dyDescent="0.25">
      <c r="A154" s="119"/>
      <c r="B154" s="112"/>
      <c r="C154" s="87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4"/>
        <v>0</v>
      </c>
      <c r="J154" s="1"/>
    </row>
    <row r="155" spans="1:10" ht="18.75" x14ac:dyDescent="0.25">
      <c r="A155" s="75" t="s">
        <v>108</v>
      </c>
      <c r="B155" s="112" t="s">
        <v>74</v>
      </c>
      <c r="C155" s="33" t="s">
        <v>14</v>
      </c>
      <c r="D155" s="23">
        <f>D156+D157+D158+D159+D160</f>
        <v>0</v>
      </c>
      <c r="E155" s="23">
        <f>E156+E157+E158+E159+E160</f>
        <v>0</v>
      </c>
      <c r="F155" s="23">
        <f>F156+F157+F158+F159+F160</f>
        <v>1000</v>
      </c>
      <c r="G155" s="23">
        <v>0</v>
      </c>
      <c r="H155" s="23">
        <f>H156+H157+H158+H159+H160</f>
        <v>0</v>
      </c>
      <c r="I155" s="23">
        <f t="shared" ref="I155:I160" si="15">SUM(D155:H155)</f>
        <v>1000</v>
      </c>
      <c r="J155" s="1"/>
    </row>
    <row r="156" spans="1:10" ht="18.75" x14ac:dyDescent="0.25">
      <c r="A156" s="119" t="s">
        <v>109</v>
      </c>
      <c r="B156" s="112"/>
      <c r="C156" s="74" t="s">
        <v>21</v>
      </c>
      <c r="D156" s="22">
        <v>0</v>
      </c>
      <c r="E156" s="22">
        <v>0</v>
      </c>
      <c r="F156" s="22">
        <v>10</v>
      </c>
      <c r="G156" s="22">
        <v>0</v>
      </c>
      <c r="H156" s="22">
        <v>0</v>
      </c>
      <c r="I156" s="23">
        <f t="shared" si="15"/>
        <v>10</v>
      </c>
      <c r="J156" s="1"/>
    </row>
    <row r="157" spans="1:10" ht="18.75" x14ac:dyDescent="0.25">
      <c r="A157" s="119"/>
      <c r="B157" s="112"/>
      <c r="C157" s="74" t="s">
        <v>22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3">
        <f t="shared" si="15"/>
        <v>0</v>
      </c>
      <c r="J157" s="1"/>
    </row>
    <row r="158" spans="1:10" ht="18.75" x14ac:dyDescent="0.25">
      <c r="A158" s="119"/>
      <c r="B158" s="112"/>
      <c r="C158" s="74" t="s">
        <v>23</v>
      </c>
      <c r="D158" s="22">
        <v>0</v>
      </c>
      <c r="E158" s="22">
        <v>0</v>
      </c>
      <c r="F158" s="22">
        <v>990</v>
      </c>
      <c r="G158" s="22">
        <v>0</v>
      </c>
      <c r="H158" s="22">
        <v>0</v>
      </c>
      <c r="I158" s="23">
        <f t="shared" si="15"/>
        <v>990</v>
      </c>
      <c r="J158" s="1"/>
    </row>
    <row r="159" spans="1:10" ht="18.75" x14ac:dyDescent="0.25">
      <c r="A159" s="119"/>
      <c r="B159" s="112"/>
      <c r="C159" s="74" t="s">
        <v>24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3">
        <f t="shared" si="15"/>
        <v>0</v>
      </c>
      <c r="J159" s="1"/>
    </row>
    <row r="160" spans="1:10" ht="18.75" x14ac:dyDescent="0.25">
      <c r="A160" s="119"/>
      <c r="B160" s="112"/>
      <c r="C160" s="74" t="s">
        <v>25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3">
        <f t="shared" si="15"/>
        <v>0</v>
      </c>
      <c r="J160" s="1"/>
    </row>
    <row r="161" spans="1:10" ht="17.45" customHeight="1" x14ac:dyDescent="0.25">
      <c r="A161" s="37" t="s">
        <v>92</v>
      </c>
      <c r="B161" s="112" t="s">
        <v>99</v>
      </c>
      <c r="C161" s="33" t="s">
        <v>14</v>
      </c>
      <c r="D161" s="23">
        <f t="shared" ref="D161:H166" si="16">D167</f>
        <v>0</v>
      </c>
      <c r="E161" s="23">
        <f t="shared" si="16"/>
        <v>1</v>
      </c>
      <c r="F161" s="23">
        <f t="shared" si="16"/>
        <v>1</v>
      </c>
      <c r="G161" s="23">
        <f t="shared" si="16"/>
        <v>1</v>
      </c>
      <c r="H161" s="23">
        <f t="shared" si="16"/>
        <v>0</v>
      </c>
      <c r="I161" s="23">
        <f t="shared" si="13"/>
        <v>3</v>
      </c>
      <c r="J161" s="1"/>
    </row>
    <row r="162" spans="1:10" ht="18.75" customHeight="1" x14ac:dyDescent="0.25">
      <c r="A162" s="115" t="s">
        <v>93</v>
      </c>
      <c r="B162" s="112"/>
      <c r="C162" s="36" t="s">
        <v>21</v>
      </c>
      <c r="D162" s="24">
        <f t="shared" si="16"/>
        <v>0</v>
      </c>
      <c r="E162" s="24">
        <f t="shared" si="16"/>
        <v>1</v>
      </c>
      <c r="F162" s="24">
        <f t="shared" si="16"/>
        <v>1</v>
      </c>
      <c r="G162" s="24">
        <f t="shared" si="16"/>
        <v>1</v>
      </c>
      <c r="H162" s="24">
        <f t="shared" si="16"/>
        <v>0</v>
      </c>
      <c r="I162" s="23">
        <f t="shared" si="13"/>
        <v>3</v>
      </c>
      <c r="J162" s="1"/>
    </row>
    <row r="163" spans="1:10" ht="18.75" x14ac:dyDescent="0.25">
      <c r="A163" s="115"/>
      <c r="B163" s="112"/>
      <c r="C163" s="36" t="s">
        <v>22</v>
      </c>
      <c r="D163" s="24">
        <f t="shared" si="16"/>
        <v>0</v>
      </c>
      <c r="E163" s="24">
        <f t="shared" si="16"/>
        <v>0</v>
      </c>
      <c r="F163" s="24">
        <f t="shared" si="16"/>
        <v>0</v>
      </c>
      <c r="G163" s="24">
        <f t="shared" si="16"/>
        <v>0</v>
      </c>
      <c r="H163" s="24">
        <f t="shared" si="16"/>
        <v>0</v>
      </c>
      <c r="I163" s="23">
        <f t="shared" si="13"/>
        <v>0</v>
      </c>
      <c r="J163" s="1"/>
    </row>
    <row r="164" spans="1:10" ht="18.75" x14ac:dyDescent="0.25">
      <c r="A164" s="115"/>
      <c r="B164" s="112"/>
      <c r="C164" s="36" t="s">
        <v>23</v>
      </c>
      <c r="D164" s="24">
        <f t="shared" si="16"/>
        <v>0</v>
      </c>
      <c r="E164" s="24">
        <f t="shared" si="16"/>
        <v>0</v>
      </c>
      <c r="F164" s="24">
        <f t="shared" si="16"/>
        <v>0</v>
      </c>
      <c r="G164" s="24">
        <f t="shared" si="16"/>
        <v>0</v>
      </c>
      <c r="H164" s="24">
        <f>H169</f>
        <v>0</v>
      </c>
      <c r="I164" s="23">
        <f t="shared" si="13"/>
        <v>0</v>
      </c>
      <c r="J164" s="1"/>
    </row>
    <row r="165" spans="1:10" ht="18.75" x14ac:dyDescent="0.25">
      <c r="A165" s="115"/>
      <c r="B165" s="112"/>
      <c r="C165" s="36" t="s">
        <v>24</v>
      </c>
      <c r="D165" s="24">
        <f t="shared" si="16"/>
        <v>0</v>
      </c>
      <c r="E165" s="24">
        <f t="shared" si="16"/>
        <v>0</v>
      </c>
      <c r="F165" s="24">
        <f t="shared" si="16"/>
        <v>0</v>
      </c>
      <c r="G165" s="24">
        <f t="shared" si="16"/>
        <v>0</v>
      </c>
      <c r="H165" s="24">
        <f>H171</f>
        <v>0</v>
      </c>
      <c r="I165" s="23">
        <f t="shared" si="13"/>
        <v>0</v>
      </c>
      <c r="J165" s="1"/>
    </row>
    <row r="166" spans="1:10" ht="18.75" x14ac:dyDescent="0.25">
      <c r="A166" s="115"/>
      <c r="B166" s="112"/>
      <c r="C166" s="36" t="s">
        <v>25</v>
      </c>
      <c r="D166" s="24">
        <f t="shared" si="16"/>
        <v>0</v>
      </c>
      <c r="E166" s="24">
        <f t="shared" si="16"/>
        <v>0</v>
      </c>
      <c r="F166" s="24">
        <f t="shared" si="16"/>
        <v>0</v>
      </c>
      <c r="G166" s="24">
        <f t="shared" si="16"/>
        <v>0</v>
      </c>
      <c r="H166" s="24">
        <f>H172</f>
        <v>0</v>
      </c>
      <c r="I166" s="23">
        <f t="shared" si="13"/>
        <v>0</v>
      </c>
      <c r="J166" s="1"/>
    </row>
    <row r="167" spans="1:10" ht="21" customHeight="1" x14ac:dyDescent="0.25">
      <c r="A167" s="37" t="s">
        <v>94</v>
      </c>
      <c r="B167" s="116" t="s">
        <v>100</v>
      </c>
      <c r="C167" s="33" t="s">
        <v>14</v>
      </c>
      <c r="D167" s="23">
        <f>D168+D169+D170+D171+D172</f>
        <v>0</v>
      </c>
      <c r="E167" s="23">
        <f>E168+E169+E170+E171+E172</f>
        <v>1</v>
      </c>
      <c r="F167" s="23">
        <f>F168+F169+F170+F171+F172</f>
        <v>1</v>
      </c>
      <c r="G167" s="23">
        <f>G168+G169+G170+G171+G172</f>
        <v>1</v>
      </c>
      <c r="H167" s="23">
        <f>H168+H169+H170+H171+H172</f>
        <v>0</v>
      </c>
      <c r="I167" s="23">
        <f t="shared" si="13"/>
        <v>3</v>
      </c>
      <c r="J167" s="1"/>
    </row>
    <row r="168" spans="1:10" ht="18.75" customHeight="1" x14ac:dyDescent="0.25">
      <c r="A168" s="116" t="s">
        <v>95</v>
      </c>
      <c r="B168" s="117"/>
      <c r="C168" s="36" t="s">
        <v>21</v>
      </c>
      <c r="D168" s="22">
        <v>0</v>
      </c>
      <c r="E168" s="22">
        <v>1</v>
      </c>
      <c r="F168" s="22">
        <v>1</v>
      </c>
      <c r="G168" s="22">
        <v>1</v>
      </c>
      <c r="H168" s="22">
        <v>0</v>
      </c>
      <c r="I168" s="23">
        <f t="shared" si="13"/>
        <v>3</v>
      </c>
      <c r="J168" s="1"/>
    </row>
    <row r="169" spans="1:10" ht="18.75" x14ac:dyDescent="0.25">
      <c r="A169" s="117"/>
      <c r="B169" s="117"/>
      <c r="C169" s="36" t="s">
        <v>22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3">
        <f t="shared" si="13"/>
        <v>0</v>
      </c>
      <c r="J169" s="1"/>
    </row>
    <row r="170" spans="1:10" ht="18.75" x14ac:dyDescent="0.25">
      <c r="A170" s="117"/>
      <c r="B170" s="117"/>
      <c r="C170" s="36" t="s">
        <v>23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3">
        <f t="shared" si="13"/>
        <v>0</v>
      </c>
      <c r="J170" s="1"/>
    </row>
    <row r="171" spans="1:10" ht="18.75" x14ac:dyDescent="0.25">
      <c r="A171" s="117"/>
      <c r="B171" s="117"/>
      <c r="C171" s="36" t="s">
        <v>24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3">
        <f t="shared" si="13"/>
        <v>0</v>
      </c>
      <c r="J171" s="1"/>
    </row>
    <row r="172" spans="1:10" ht="18.75" x14ac:dyDescent="0.25">
      <c r="A172" s="118"/>
      <c r="B172" s="118"/>
      <c r="C172" s="36" t="s">
        <v>25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3">
        <f t="shared" ref="I172" si="17">SUM(D172:H172)</f>
        <v>0</v>
      </c>
      <c r="J172" s="1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1"/>
    </row>
    <row r="174" spans="1:10" x14ac:dyDescent="0.25">
      <c r="I174" s="10"/>
      <c r="J174" s="123"/>
    </row>
    <row r="175" spans="1:10" x14ac:dyDescent="0.25">
      <c r="I175" s="10"/>
      <c r="J175" s="123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ht="15.75" x14ac:dyDescent="0.25">
      <c r="J208" s="2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921" spans="1:1" x14ac:dyDescent="0.25">
      <c r="A921" s="3"/>
    </row>
  </sheetData>
  <mergeCells count="61">
    <mergeCell ref="B119:B124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A72:A76"/>
    <mergeCell ref="A60:A64"/>
    <mergeCell ref="A48:A52"/>
    <mergeCell ref="B65:B70"/>
    <mergeCell ref="A120:A124"/>
    <mergeCell ref="A84:A88"/>
    <mergeCell ref="B113:B118"/>
    <mergeCell ref="A114:A118"/>
    <mergeCell ref="J174:J175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A7:I7"/>
    <mergeCell ref="B35:B40"/>
    <mergeCell ref="A36:A40"/>
    <mergeCell ref="B107:B112"/>
    <mergeCell ref="A108:A112"/>
    <mergeCell ref="B53:B58"/>
    <mergeCell ref="A78:A82"/>
    <mergeCell ref="B101:B106"/>
    <mergeCell ref="A102:A106"/>
    <mergeCell ref="A90:A94"/>
    <mergeCell ref="B89:B94"/>
    <mergeCell ref="A96:A100"/>
    <mergeCell ref="B95:B100"/>
    <mergeCell ref="B167:B172"/>
    <mergeCell ref="A168:A172"/>
    <mergeCell ref="B161:B166"/>
    <mergeCell ref="A162:A166"/>
    <mergeCell ref="B125:B130"/>
    <mergeCell ref="A144:A148"/>
    <mergeCell ref="B143:B148"/>
    <mergeCell ref="A138:A142"/>
    <mergeCell ref="B137:B142"/>
    <mergeCell ref="A126:A130"/>
    <mergeCell ref="B131:B136"/>
    <mergeCell ref="B155:B160"/>
    <mergeCell ref="A156:A160"/>
    <mergeCell ref="A132:A136"/>
    <mergeCell ref="B149:B154"/>
    <mergeCell ref="A150:A154"/>
  </mergeCells>
  <printOptions verticalCentered="1"/>
  <pageMargins left="0.70866141732283472" right="0.70866141732283472" top="0.74803149606299213" bottom="0.74803149606299213" header="0.31496062992125984" footer="0.31496062992125984"/>
  <pageSetup paperSize="9" scale="40" fitToHeight="6" orientation="landscape" r:id="rId1"/>
  <rowBreaks count="3" manualBreakCount="3">
    <brk id="48" max="8" man="1"/>
    <brk id="105" max="8" man="1"/>
    <brk id="1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2022-10-31T01:17:55Z</dcterms:modified>
</cp:coreProperties>
</file>